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\Материалы заседания\Приложения к Протоколу\Объемы на 2024 год\"/>
    </mc:Choice>
  </mc:AlternateContent>
  <xr:revisionPtr revIDLastSave="0" documentId="13_ncr:1_{60C49ABF-9953-4D87-9D0D-107C5449DBB8}" xr6:coauthVersionLast="45" xr6:coauthVersionMax="45" xr10:uidLastSave="{00000000-0000-0000-0000-000000000000}"/>
  <bookViews>
    <workbookView xWindow="105" yWindow="60" windowWidth="26205" windowHeight="15645" xr2:uid="{00000000-000D-0000-FFFF-FFFF00000000}"/>
  </bookViews>
  <sheets>
    <sheet name="Объемы" sheetId="1" r:id="rId1"/>
  </sheets>
  <definedNames>
    <definedName name="Z_D9A08047_01BB_4780_A06C_1B6ED4AE2AA5_.wvu.Cols" localSheetId="0" hidden="1">Объемы!$FN:$FS</definedName>
    <definedName name="Z_D9A08047_01BB_4780_A06C_1B6ED4AE2AA5_.wvu.PrintArea" localSheetId="0" hidden="1">Объемы!$A$3:$BR$63</definedName>
    <definedName name="Z_D9A08047_01BB_4780_A06C_1B6ED4AE2AA5_.wvu.Rows" localSheetId="0" hidden="1">Объемы!$12:$12</definedName>
    <definedName name="Z_DC48959C_9B8D_4708_B510_30BB10C5E634_.wvu.Cols" localSheetId="0" hidden="1">Объемы!$FN:$FS</definedName>
    <definedName name="Z_DC48959C_9B8D_4708_B510_30BB10C5E634_.wvu.PrintArea" localSheetId="0" hidden="1">Объемы!$A$3:$BR$63</definedName>
    <definedName name="Z_DC48959C_9B8D_4708_B510_30BB10C5E634_.wvu.Rows" localSheetId="0" hidden="1">Объемы!$12:$12</definedName>
    <definedName name="_xlnm.Print_Area" localSheetId="0">Объемы!$A$3:$BR$63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5" i="1" l="1"/>
  <c r="BK15" i="1"/>
  <c r="V15" i="1" l="1"/>
  <c r="P45" i="1" l="1"/>
  <c r="B56" i="1"/>
  <c r="T15" i="1"/>
  <c r="T13" i="1" s="1"/>
  <c r="S15" i="1"/>
  <c r="S13" i="1" s="1"/>
  <c r="R15" i="1"/>
  <c r="R13" i="1" s="1"/>
  <c r="Q15" i="1"/>
  <c r="Q13" i="1" s="1"/>
  <c r="J40" i="1"/>
  <c r="I40" i="1"/>
  <c r="I15" i="1" s="1"/>
  <c r="I13" i="1" s="1"/>
  <c r="H39" i="1"/>
  <c r="G39" i="1"/>
  <c r="G15" i="1" s="1"/>
  <c r="G13" i="1" s="1"/>
  <c r="K28" i="1"/>
  <c r="K37" i="1"/>
  <c r="K38" i="1"/>
  <c r="B51" i="1"/>
  <c r="O15" i="1"/>
  <c r="O13" i="1" s="1"/>
  <c r="N15" i="1"/>
  <c r="N13" i="1" s="1"/>
  <c r="M15" i="1"/>
  <c r="M13" i="1" s="1"/>
  <c r="L15" i="1"/>
  <c r="L13" i="1" s="1"/>
  <c r="H15" i="1"/>
  <c r="H13" i="1" s="1"/>
  <c r="C17" i="1"/>
  <c r="C18" i="1"/>
  <c r="C19" i="1"/>
  <c r="C20" i="1"/>
  <c r="C21" i="1"/>
  <c r="C22" i="1"/>
  <c r="C23" i="1"/>
  <c r="C24" i="1"/>
  <c r="B24" i="1" s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16" i="1"/>
  <c r="B16" i="1" s="1"/>
  <c r="E15" i="1"/>
  <c r="E13" i="1" s="1"/>
  <c r="D15" i="1"/>
  <c r="D13" i="1" s="1"/>
  <c r="B44" i="1" l="1"/>
  <c r="F28" i="1"/>
  <c r="B28" i="1" s="1"/>
  <c r="B55" i="1"/>
  <c r="F39" i="1"/>
  <c r="B39" i="1" s="1"/>
  <c r="B48" i="1"/>
  <c r="B57" i="1"/>
  <c r="B41" i="1"/>
  <c r="B25" i="1"/>
  <c r="B43" i="1"/>
  <c r="B27" i="1"/>
  <c r="F37" i="1"/>
  <c r="B53" i="1"/>
  <c r="B52" i="1"/>
  <c r="B20" i="1"/>
  <c r="B21" i="1"/>
  <c r="F38" i="1"/>
  <c r="B38" i="1" s="1"/>
  <c r="B30" i="1"/>
  <c r="B49" i="1"/>
  <c r="B54" i="1"/>
  <c r="B32" i="1"/>
  <c r="F42" i="1"/>
  <c r="B42" i="1" s="1"/>
  <c r="B26" i="1"/>
  <c r="B47" i="1"/>
  <c r="B31" i="1"/>
  <c r="B46" i="1"/>
  <c r="F40" i="1"/>
  <c r="B40" i="1" s="1"/>
  <c r="F45" i="1"/>
  <c r="B45" i="1" s="1"/>
  <c r="J15" i="1"/>
  <c r="J13" i="1" s="1"/>
  <c r="B33" i="1"/>
  <c r="B17" i="1"/>
  <c r="B23" i="1"/>
  <c r="B37" i="1"/>
  <c r="B36" i="1"/>
  <c r="B50" i="1"/>
  <c r="B35" i="1"/>
  <c r="B19" i="1"/>
  <c r="B34" i="1"/>
  <c r="B18" i="1"/>
  <c r="B29" i="1"/>
  <c r="P15" i="1"/>
  <c r="P13" i="1" s="1"/>
  <c r="K15" i="1"/>
  <c r="K13" i="1" s="1"/>
  <c r="C15" i="1"/>
  <c r="C13" i="1" s="1"/>
  <c r="F15" i="1" l="1"/>
  <c r="F13" i="1" s="1"/>
  <c r="B22" i="1"/>
  <c r="B15" i="1" s="1"/>
  <c r="AQ13" i="1"/>
  <c r="AP13" i="1"/>
  <c r="AN13" i="1"/>
  <c r="AL13" i="1"/>
  <c r="AB13" i="1"/>
  <c r="Z13" i="1"/>
  <c r="X13" i="1"/>
  <c r="AJ13" i="1"/>
  <c r="AF13" i="1"/>
  <c r="AH13" i="1"/>
  <c r="AD13" i="1"/>
  <c r="AR13" i="1"/>
  <c r="BC13" i="1"/>
  <c r="BA13" i="1"/>
  <c r="AY13" i="1"/>
  <c r="AW13" i="1"/>
  <c r="AV13" i="1"/>
  <c r="AU13" i="1"/>
  <c r="AS13" i="1"/>
  <c r="BE13" i="1"/>
  <c r="BG13" i="1"/>
  <c r="BG17" i="1"/>
  <c r="BH17" i="1"/>
  <c r="BG18" i="1"/>
  <c r="BH18" i="1"/>
  <c r="BG19" i="1"/>
  <c r="BH19" i="1"/>
  <c r="BG20" i="1"/>
  <c r="BH20" i="1"/>
  <c r="BG21" i="1"/>
  <c r="BH21" i="1"/>
  <c r="BG22" i="1"/>
  <c r="BH22" i="1"/>
  <c r="BG23" i="1"/>
  <c r="BH23" i="1"/>
  <c r="BG24" i="1"/>
  <c r="BH24" i="1"/>
  <c r="BG25" i="1"/>
  <c r="BH25" i="1"/>
  <c r="BG26" i="1"/>
  <c r="BH26" i="1"/>
  <c r="BG27" i="1"/>
  <c r="BH27" i="1"/>
  <c r="BG28" i="1"/>
  <c r="BH28" i="1"/>
  <c r="BG29" i="1"/>
  <c r="BH29" i="1"/>
  <c r="BG30" i="1"/>
  <c r="BH30" i="1"/>
  <c r="BG31" i="1"/>
  <c r="BH31" i="1"/>
  <c r="BG32" i="1"/>
  <c r="BH32" i="1"/>
  <c r="BG33" i="1"/>
  <c r="BH33" i="1"/>
  <c r="BG34" i="1"/>
  <c r="BH34" i="1"/>
  <c r="BG36" i="1"/>
  <c r="BH36" i="1"/>
  <c r="BG37" i="1"/>
  <c r="BH37" i="1"/>
  <c r="BG38" i="1"/>
  <c r="BH38" i="1"/>
  <c r="BG39" i="1"/>
  <c r="BH39" i="1"/>
  <c r="BG40" i="1"/>
  <c r="BH40" i="1"/>
  <c r="BG41" i="1"/>
  <c r="BH41" i="1"/>
  <c r="BG43" i="1"/>
  <c r="BH43" i="1"/>
  <c r="BG44" i="1"/>
  <c r="BH44" i="1"/>
  <c r="BG45" i="1"/>
  <c r="BH45" i="1"/>
  <c r="BG49" i="1"/>
  <c r="BH49" i="1"/>
  <c r="BG50" i="1"/>
  <c r="BH50" i="1"/>
  <c r="BG52" i="1"/>
  <c r="BH52" i="1"/>
  <c r="BG54" i="1"/>
  <c r="BH54" i="1"/>
  <c r="BG56" i="1"/>
  <c r="BH56" i="1"/>
  <c r="BH16" i="1"/>
  <c r="BG16" i="1"/>
  <c r="BI13" i="1"/>
  <c r="BQ13" i="1"/>
  <c r="BO13" i="1"/>
  <c r="BM13" i="1"/>
  <c r="BK13" i="1"/>
  <c r="V13" i="1"/>
  <c r="U13" i="1" l="1"/>
  <c r="BG15" i="1"/>
  <c r="BG14" i="1" s="1"/>
  <c r="BH15" i="1"/>
  <c r="BH14" i="1" s="1"/>
  <c r="U14" i="1" l="1"/>
  <c r="B14" i="1" s="1"/>
  <c r="B13" i="1" s="1"/>
  <c r="BK14" i="1"/>
  <c r="BL15" i="1"/>
  <c r="BL14" i="1" s="1"/>
  <c r="BM15" i="1"/>
  <c r="BM14" i="1" s="1"/>
  <c r="BN15" i="1"/>
  <c r="BN14" i="1" s="1"/>
  <c r="BO15" i="1"/>
  <c r="BO14" i="1" s="1"/>
  <c r="BP15" i="1"/>
  <c r="BP14" i="1" s="1"/>
  <c r="BQ15" i="1"/>
  <c r="BQ14" i="1" s="1"/>
  <c r="BR15" i="1"/>
  <c r="BR14" i="1" s="1"/>
  <c r="BI15" i="1"/>
  <c r="BI14" i="1" s="1"/>
  <c r="BJ15" i="1"/>
  <c r="BJ14" i="1" s="1"/>
  <c r="BE15" i="1" l="1"/>
  <c r="BE14" i="1" s="1"/>
  <c r="BF15" i="1"/>
  <c r="BF14" i="1" s="1"/>
  <c r="AW15" i="1"/>
  <c r="AW14" i="1" s="1"/>
  <c r="AX15" i="1"/>
  <c r="AX14" i="1" s="1"/>
  <c r="AY15" i="1"/>
  <c r="AY14" i="1" s="1"/>
  <c r="AZ15" i="1"/>
  <c r="AZ14" i="1" s="1"/>
  <c r="BA15" i="1"/>
  <c r="BA14" i="1" s="1"/>
  <c r="BB15" i="1"/>
  <c r="BB14" i="1" s="1"/>
  <c r="BC15" i="1"/>
  <c r="BC14" i="1" s="1"/>
  <c r="BD15" i="1"/>
  <c r="BD14" i="1" s="1"/>
  <c r="AT15" i="1"/>
  <c r="AT14" i="1" s="1"/>
  <c r="AU15" i="1"/>
  <c r="AU14" i="1" s="1"/>
  <c r="AV15" i="1"/>
  <c r="AV14" i="1" s="1"/>
  <c r="AS15" i="1"/>
  <c r="AS14" i="1" s="1"/>
  <c r="AR15" i="1"/>
  <c r="AR14" i="1" s="1"/>
  <c r="AL15" i="1"/>
  <c r="AL14" i="1" s="1"/>
  <c r="AM15" i="1"/>
  <c r="AM14" i="1" s="1"/>
  <c r="AN15" i="1"/>
  <c r="AN14" i="1" s="1"/>
  <c r="AO15" i="1"/>
  <c r="AO14" i="1" s="1"/>
  <c r="AP15" i="1"/>
  <c r="AP14" i="1" s="1"/>
  <c r="AQ15" i="1"/>
  <c r="AQ14" i="1" s="1"/>
  <c r="AI15" i="1"/>
  <c r="AI14" i="1" s="1"/>
  <c r="AJ15" i="1"/>
  <c r="AJ14" i="1" s="1"/>
  <c r="AK15" i="1"/>
  <c r="AK14" i="1" s="1"/>
  <c r="AH15" i="1"/>
  <c r="AH14" i="1" s="1"/>
  <c r="AE15" i="1"/>
  <c r="AE14" i="1" s="1"/>
  <c r="AD15" i="1"/>
  <c r="AD14" i="1" s="1"/>
  <c r="AF15" i="1"/>
  <c r="AF14" i="1" s="1"/>
  <c r="AG15" i="1"/>
  <c r="AG14" i="1" s="1"/>
  <c r="Z15" i="1"/>
  <c r="Z14" i="1" s="1"/>
  <c r="AA15" i="1"/>
  <c r="AA14" i="1" s="1"/>
  <c r="AB15" i="1"/>
  <c r="AB14" i="1" s="1"/>
  <c r="AC15" i="1"/>
  <c r="AC14" i="1" s="1"/>
  <c r="X15" i="1"/>
  <c r="X14" i="1" s="1"/>
  <c r="Y15" i="1"/>
  <c r="Y14" i="1" s="1"/>
  <c r="W15" i="1"/>
  <c r="W14" i="1" s="1"/>
  <c r="V14" i="1"/>
</calcChain>
</file>

<file path=xl/sharedStrings.xml><?xml version="1.0" encoding="utf-8"?>
<sst xmlns="http://schemas.openxmlformats.org/spreadsheetml/2006/main" count="235" uniqueCount="97">
  <si>
    <t>Наименование медицинской организации</t>
  </si>
  <si>
    <t>ВМП</t>
  </si>
  <si>
    <t>гепатит С</t>
  </si>
  <si>
    <t>обращение</t>
  </si>
  <si>
    <t>вызов</t>
  </si>
  <si>
    <t>посещение</t>
  </si>
  <si>
    <t>ГБУЗ РТ "Бай-Тайгинская ЦКБ"</t>
  </si>
  <si>
    <t>ГБУЗ РТ "Барун-Хемчикский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</si>
  <si>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</si>
  <si>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</si>
  <si>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</si>
  <si>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</si>
  <si>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</si>
  <si>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</si>
  <si>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</si>
  <si>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</si>
  <si>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</si>
  <si>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</si>
  <si>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</si>
  <si>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</si>
  <si>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</si>
  <si>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</si>
  <si>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</si>
  <si>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</si>
  <si>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</si>
  <si>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</si>
  <si>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"Противотуберкулезный диспансер"</t>
  </si>
  <si>
    <t>ООО "Алдан"</t>
  </si>
  <si>
    <t>ООО "МЕДСТАР Т"</t>
  </si>
  <si>
    <t>ИП Монгуш Р.К.</t>
  </si>
  <si>
    <t>ГАУ РС(Я) "Якутская республиканская офтальмологическая больница"</t>
  </si>
  <si>
    <t>ООО ММЦ "МЕНЛА"</t>
  </si>
  <si>
    <t>ООО «Красноярский центр репродуктивной медицины»</t>
  </si>
  <si>
    <t>Скорая медицинская помощь</t>
  </si>
  <si>
    <t>объемы</t>
  </si>
  <si>
    <t>сумма</t>
  </si>
  <si>
    <t>тыс. руб.</t>
  </si>
  <si>
    <t>Круглосуточный стационар</t>
  </si>
  <si>
    <t xml:space="preserve">ВСЕГО </t>
  </si>
  <si>
    <t>в том числе:</t>
  </si>
  <si>
    <t>ВСЕГО</t>
  </si>
  <si>
    <t>случаи госпитализации</t>
  </si>
  <si>
    <t>объем</t>
  </si>
  <si>
    <t>профиль "Онкология"</t>
  </si>
  <si>
    <t>Дневной стационар</t>
  </si>
  <si>
    <t>случаи лечения</t>
  </si>
  <si>
    <t>ЭКО</t>
  </si>
  <si>
    <t>Медицинская реабилитация</t>
  </si>
  <si>
    <t>в условиях КС</t>
  </si>
  <si>
    <t>в условиях ДС</t>
  </si>
  <si>
    <t>в амбулаторных условиях</t>
  </si>
  <si>
    <t>случаи госпит-ии</t>
  </si>
  <si>
    <t>Всего обращений по заболеваемости</t>
  </si>
  <si>
    <t>в том числе по ОДЛИ</t>
  </si>
  <si>
    <t>услуга</t>
  </si>
  <si>
    <t>Диспансерное наблюдение, всего</t>
  </si>
  <si>
    <t>онкологических больных</t>
  </si>
  <si>
    <t>больных с болезнями системы кровообращения</t>
  </si>
  <si>
    <t>больных с саханым диабетом</t>
  </si>
  <si>
    <t>Неотложная медицинская помощь, всего</t>
  </si>
  <si>
    <t>Посещения с иными целями, всего</t>
  </si>
  <si>
    <t>Профилактические медицинские осмотры</t>
  </si>
  <si>
    <t>Диспансеризация</t>
  </si>
  <si>
    <t>в том числе по углубленной диспансеризации</t>
  </si>
  <si>
    <t>в том числе по репродуктивному здоровью</t>
  </si>
  <si>
    <t>Амбулаторно-поликлиническая помощь</t>
  </si>
  <si>
    <t>На территории страхования</t>
  </si>
  <si>
    <t>Вне территории страхования</t>
  </si>
  <si>
    <t>Итого по ТПОМС</t>
  </si>
  <si>
    <t>Посещение с профилактическими и иными целями</t>
  </si>
  <si>
    <t>Всего по АПП</t>
  </si>
  <si>
    <t>Неотложная медицинская помощь</t>
  </si>
  <si>
    <t>Посещение с иными целями</t>
  </si>
  <si>
    <t>Итого за счет возвратов</t>
  </si>
  <si>
    <t>Иные межбюджетные трансферты</t>
  </si>
  <si>
    <t>ПНФ по всем видам и условиям МП</t>
  </si>
  <si>
    <t>ПНФ по АПП</t>
  </si>
  <si>
    <t>Всего по МР</t>
  </si>
  <si>
    <t>в условиях круглосуточного стационара</t>
  </si>
  <si>
    <t>Приложение №1</t>
  </si>
  <si>
    <t>к Протоколу заседания №1</t>
  </si>
  <si>
    <t>Распределение объемов и финансового обеспечения медицинской помощи, установленного в соответствии с территориальной программой ОМС Республики Тыва, а также иных межбюджетных трансфертов на 2024 год</t>
  </si>
  <si>
    <t>ГБУЗ РТ "Дзун-Хемчикский ММЦ"</t>
  </si>
  <si>
    <t>ГБУЗ РТ "Тандынская ЦКБ им. М.Т. Оюна"</t>
  </si>
  <si>
    <t>ГБУЗ РТ "Улуг-Хемский ММЦ им. А.Т. Балгана"</t>
  </si>
  <si>
    <t>ГБУЗ РТ "Республиканский центр СМП и МК"</t>
  </si>
  <si>
    <t>ГБУЗ РТ "Перинатальный центр РТ"</t>
  </si>
  <si>
    <t>ГБУЗ РТ "Республиканский онкологический диспансер"</t>
  </si>
  <si>
    <t>ГБУЗ РТ "Республиканский кожно-венерологический диспансер"</t>
  </si>
  <si>
    <t>ГБУЗ РТ "Республиканский центр общественного здоровья и медицинской профилактики"</t>
  </si>
  <si>
    <t>ГБУЗ РТ "Республиканский центр восстановительной медицины и реабилитации для детей"</t>
  </si>
  <si>
    <t>ГАУЗ РТ Санаторий-профилакторий "Серебрянка"</t>
  </si>
  <si>
    <t>ГБУЗ РТ «Республиканский центр по профилактике и борьбе со СПИД и инфекционными заболеваниями»</t>
  </si>
  <si>
    <t>ООО "Санталь 17"</t>
  </si>
  <si>
    <t>ООО " Региональный диагностический центр"</t>
  </si>
  <si>
    <t>ООО "Медицинский центр "Гиппократ"</t>
  </si>
  <si>
    <t>МЧУ "Нефросовет"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</si>
</sst>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/>
    <xf numFmtId="1" fontId="2" fillId="2" borderId="1" xfId="0" applyNumberFormat="1" applyFont="1" applyFill="1" applyBorder="1"/>
    <xf numFmtId="164" fontId="3" fillId="2" borderId="0" xfId="0" applyNumberFormat="1" applyFont="1" applyFill="1"/>
    <xf numFmtId="164" fontId="1" fillId="2" borderId="1" xfId="0" applyNumberFormat="1" applyFont="1" applyFill="1" applyBorder="1"/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165" fontId="1" fillId="0" borderId="1" xfId="0" applyNumberFormat="1" applyFont="1" applyBorder="1"/>
    <xf numFmtId="1" fontId="1" fillId="2" borderId="5" xfId="0" applyNumberFormat="1" applyFont="1" applyFill="1" applyBorder="1"/>
    <xf numFmtId="1" fontId="1" fillId="2" borderId="7" xfId="0" applyNumberFormat="1" applyFont="1" applyFill="1" applyBorder="1" applyAlignment="1">
      <alignment horizontal="center"/>
    </xf>
    <xf numFmtId="1" fontId="1" fillId="2" borderId="9" xfId="0" applyNumberFormat="1" applyFont="1" applyFill="1" applyBorder="1"/>
    <xf numFmtId="1" fontId="2" fillId="2" borderId="7" xfId="0" applyNumberFormat="1" applyFont="1" applyFill="1" applyBorder="1" applyAlignment="1">
      <alignment horizontal="center"/>
    </xf>
    <xf numFmtId="1" fontId="2" fillId="2" borderId="7" xfId="0" applyNumberFormat="1" applyFont="1" applyFill="1" applyBorder="1"/>
    <xf numFmtId="0" fontId="4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1" fillId="4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3" borderId="0" xfId="0" applyFont="1" applyFill="1"/>
    <xf numFmtId="0" fontId="3" fillId="4" borderId="0" xfId="0" applyFont="1" applyFill="1"/>
    <xf numFmtId="0" fontId="2" fillId="3" borderId="0" xfId="0" applyFont="1" applyFill="1"/>
    <xf numFmtId="0" fontId="4" fillId="4" borderId="0" xfId="0" applyFont="1" applyFill="1"/>
    <xf numFmtId="0" fontId="4" fillId="2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1" fontId="2" fillId="0" borderId="0" xfId="0" applyNumberFormat="1" applyFont="1" applyFill="1"/>
    <xf numFmtId="166" fontId="3" fillId="0" borderId="0" xfId="0" applyNumberFormat="1" applyFont="1" applyFill="1"/>
    <xf numFmtId="1" fontId="1" fillId="0" borderId="0" xfId="0" applyNumberFormat="1" applyFont="1" applyFill="1"/>
    <xf numFmtId="1" fontId="3" fillId="0" borderId="0" xfId="0" applyNumberFormat="1" applyFont="1" applyFill="1"/>
    <xf numFmtId="167" fontId="1" fillId="2" borderId="1" xfId="0" applyNumberFormat="1" applyFont="1" applyFill="1" applyBorder="1" applyAlignment="1">
      <alignment horizontal="right" vertical="center"/>
    </xf>
    <xf numFmtId="167" fontId="1" fillId="2" borderId="7" xfId="0" applyNumberFormat="1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right" vertical="center"/>
    </xf>
    <xf numFmtId="167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7" fontId="2" fillId="2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7" fontId="2" fillId="2" borderId="7" xfId="0" applyNumberFormat="1" applyFont="1" applyFill="1" applyBorder="1" applyAlignment="1">
      <alignment horizontal="right" vertical="center"/>
    </xf>
    <xf numFmtId="1" fontId="1" fillId="0" borderId="3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1" fontId="1" fillId="0" borderId="1" xfId="0" applyNumberFormat="1" applyFont="1" applyFill="1" applyBorder="1"/>
    <xf numFmtId="1" fontId="1" fillId="0" borderId="7" xfId="0" applyNumberFormat="1" applyFont="1" applyFill="1" applyBorder="1"/>
    <xf numFmtId="164" fontId="1" fillId="2" borderId="1" xfId="0" applyNumberFormat="1" applyFont="1" applyFill="1" applyBorder="1" applyAlignment="1">
      <alignment horizontal="left" wrapText="1"/>
    </xf>
    <xf numFmtId="165" fontId="1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3" fontId="4" fillId="0" borderId="7" xfId="0" applyNumberFormat="1" applyFont="1" applyFill="1" applyBorder="1" applyAlignment="1">
      <alignment horizontal="center"/>
    </xf>
    <xf numFmtId="167" fontId="4" fillId="0" borderId="7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FS1127"/>
  <sheetViews>
    <sheetView tabSelected="1" zoomScale="66" zoomScaleNormal="66" zoomScaleSheetLayoutView="70" workbookViewId="0">
      <pane xSplit="21" ySplit="12" topLeftCell="V13" activePane="bottomRight" state="frozen"/>
      <selection pane="topRight" activeCell="C1" sqref="C1"/>
      <selection pane="bottomLeft" activeCell="A7" sqref="A7"/>
      <selection pane="bottomRight" activeCell="Y27" sqref="Y27"/>
    </sheetView>
  </sheetViews>
  <sheetFormatPr defaultColWidth="9.28515625" defaultRowHeight="15" x14ac:dyDescent="0.25"/>
  <cols>
    <col min="1" max="1" width="52.42578125" style="29" customWidth="1"/>
    <col min="2" max="2" width="13.28515625" style="29" customWidth="1"/>
    <col min="3" max="3" width="12.140625" style="29" customWidth="1"/>
    <col min="4" max="4" width="10.28515625" style="29" customWidth="1"/>
    <col min="5" max="5" width="9.42578125" style="29" customWidth="1"/>
    <col min="6" max="6" width="10.7109375" style="29" customWidth="1"/>
    <col min="7" max="7" width="12.42578125" style="29" customWidth="1"/>
    <col min="8" max="8" width="9.5703125" style="29" customWidth="1"/>
    <col min="9" max="9" width="8.5703125" style="29" customWidth="1"/>
    <col min="10" max="10" width="8.85546875" style="29" customWidth="1"/>
    <col min="11" max="11" width="8.42578125" style="29" customWidth="1"/>
    <col min="12" max="12" width="9.28515625" style="29" customWidth="1"/>
    <col min="13" max="13" width="8.42578125" style="29" customWidth="1"/>
    <col min="14" max="14" width="9.140625" style="29" customWidth="1"/>
    <col min="15" max="15" width="7.5703125" style="29" customWidth="1"/>
    <col min="16" max="16" width="8.7109375" style="29" customWidth="1"/>
    <col min="17" max="17" width="12.5703125" style="29" customWidth="1"/>
    <col min="18" max="18" width="8.28515625" style="29" customWidth="1"/>
    <col min="19" max="19" width="9.7109375" style="29" customWidth="1"/>
    <col min="20" max="20" width="8.42578125" style="29" customWidth="1"/>
    <col min="21" max="21" width="12.85546875" style="31" customWidth="1"/>
    <col min="22" max="22" width="10.42578125" style="32" customWidth="1"/>
    <col min="23" max="23" width="11.85546875" style="33" customWidth="1"/>
    <col min="24" max="24" width="12.7109375" style="38" customWidth="1"/>
    <col min="25" max="25" width="12.28515625" style="42" customWidth="1"/>
    <col min="26" max="26" width="11.140625" style="33" customWidth="1"/>
    <col min="27" max="27" width="10.28515625" style="33" customWidth="1"/>
    <col min="28" max="29" width="10.140625" style="33" customWidth="1"/>
    <col min="30" max="30" width="8.42578125" style="34" customWidth="1"/>
    <col min="31" max="31" width="11.85546875" style="30" customWidth="1"/>
    <col min="32" max="32" width="7.85546875" style="30" customWidth="1"/>
    <col min="33" max="33" width="9.5703125" style="30" customWidth="1"/>
    <col min="34" max="34" width="8" style="30" customWidth="1"/>
    <col min="35" max="35" width="10.42578125" style="30" customWidth="1"/>
    <col min="36" max="36" width="7.28515625" style="30" customWidth="1"/>
    <col min="37" max="37" width="9.7109375" style="30" customWidth="1"/>
    <col min="38" max="38" width="8.140625" style="30" customWidth="1"/>
    <col min="39" max="39" width="10.42578125" style="30" customWidth="1"/>
    <col min="40" max="40" width="7.28515625" style="30" customWidth="1"/>
    <col min="41" max="41" width="9" style="30" customWidth="1"/>
    <col min="42" max="42" width="7.28515625" style="30" customWidth="1"/>
    <col min="43" max="43" width="9" style="30" customWidth="1"/>
    <col min="44" max="44" width="11.7109375" style="35" customWidth="1"/>
    <col min="45" max="45" width="9.7109375" style="36" customWidth="1"/>
    <col min="46" max="46" width="11.85546875" style="30" customWidth="1"/>
    <col min="47" max="47" width="8.28515625" style="30" customWidth="1"/>
    <col min="48" max="48" width="9.85546875" style="30" customWidth="1"/>
    <col min="49" max="49" width="12.42578125" style="30" customWidth="1"/>
    <col min="50" max="50" width="10" style="30" customWidth="1"/>
    <col min="51" max="51" width="9.140625" style="30" customWidth="1"/>
    <col min="52" max="52" width="9.5703125" style="30" customWidth="1"/>
    <col min="53" max="54" width="10" style="30" customWidth="1"/>
    <col min="55" max="55" width="9.140625" style="30" customWidth="1"/>
    <col min="56" max="56" width="9.42578125" style="30" customWidth="1"/>
    <col min="57" max="57" width="9.42578125" style="28" customWidth="1"/>
    <col min="58" max="59" width="10.140625" style="43" customWidth="1"/>
    <col min="60" max="60" width="12" style="43" customWidth="1"/>
    <col min="61" max="61" width="9.5703125" style="35" customWidth="1"/>
    <col min="62" max="62" width="10" style="35" customWidth="1"/>
    <col min="63" max="63" width="9.7109375" style="44" customWidth="1"/>
    <col min="64" max="64" width="11.7109375" style="44" customWidth="1"/>
    <col min="65" max="65" width="9.5703125" style="37" customWidth="1"/>
    <col min="66" max="66" width="11.7109375" style="37" customWidth="1"/>
    <col min="67" max="70" width="11.7109375" style="44" customWidth="1"/>
    <col min="71" max="71" width="12.28515625" style="30" customWidth="1"/>
    <col min="72" max="169" width="9.28515625" style="30"/>
    <col min="170" max="175" width="9.28515625" style="30" hidden="1" customWidth="1"/>
    <col min="176" max="16384" width="9.28515625" style="30"/>
  </cols>
  <sheetData>
    <row r="1" spans="1:72" x14ac:dyDescent="0.25">
      <c r="U1" s="39"/>
      <c r="V1" s="40"/>
      <c r="W1" s="41"/>
      <c r="X1" s="42"/>
      <c r="Z1" s="41"/>
      <c r="AA1" s="41"/>
      <c r="AB1" s="41"/>
      <c r="AC1" s="41"/>
      <c r="AD1" s="43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0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3"/>
      <c r="BI1" s="44"/>
      <c r="BJ1" s="44"/>
      <c r="BM1" s="43"/>
      <c r="BN1" s="43"/>
      <c r="BO1" s="44" t="s">
        <v>79</v>
      </c>
    </row>
    <row r="2" spans="1:72" x14ac:dyDescent="0.25">
      <c r="U2" s="39"/>
      <c r="V2" s="40"/>
      <c r="W2" s="41"/>
      <c r="X2" s="42"/>
      <c r="Z2" s="41"/>
      <c r="AA2" s="41"/>
      <c r="AB2" s="41"/>
      <c r="AC2" s="41"/>
      <c r="AD2" s="43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0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3"/>
      <c r="BI2" s="44"/>
      <c r="BJ2" s="44"/>
      <c r="BM2" s="43"/>
      <c r="BN2" s="43"/>
      <c r="BO2" s="44" t="s">
        <v>80</v>
      </c>
    </row>
    <row r="3" spans="1:72" s="6" customFormat="1" ht="12.4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3"/>
      <c r="X3" s="4"/>
      <c r="Y3" s="42"/>
      <c r="Z3" s="3"/>
      <c r="AA3" s="3"/>
      <c r="AB3" s="3"/>
      <c r="AC3" s="3"/>
      <c r="AD3" s="5"/>
      <c r="AS3" s="2"/>
      <c r="BE3" s="5"/>
      <c r="BF3" s="43"/>
      <c r="BG3" s="43"/>
      <c r="BH3" s="43"/>
      <c r="BK3" s="44"/>
      <c r="BL3" s="44"/>
      <c r="BM3" s="5"/>
      <c r="BN3" s="5"/>
      <c r="BO3" s="44"/>
      <c r="BP3" s="44"/>
      <c r="BQ3" s="44"/>
      <c r="BR3" s="44"/>
    </row>
    <row r="4" spans="1:72" s="6" customFormat="1" ht="19.5" customHeight="1" x14ac:dyDescent="0.25">
      <c r="A4" s="76" t="s">
        <v>81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</row>
    <row r="5" spans="1:72" s="6" customFormat="1" ht="19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44"/>
      <c r="BL5" s="44"/>
      <c r="BM5" s="5"/>
      <c r="BN5" s="5"/>
      <c r="BO5" s="44"/>
      <c r="BP5" s="44"/>
      <c r="BQ5" s="44"/>
      <c r="BR5" s="44"/>
    </row>
    <row r="6" spans="1:72" s="6" customFormat="1" ht="16.899999999999999" customHeight="1" x14ac:dyDescent="0.25">
      <c r="A6" s="79" t="s">
        <v>0</v>
      </c>
      <c r="B6" s="92" t="s">
        <v>40</v>
      </c>
      <c r="C6" s="93" t="s">
        <v>39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</row>
    <row r="7" spans="1:72" s="6" customFormat="1" ht="29.25" customHeight="1" x14ac:dyDescent="0.25">
      <c r="A7" s="79"/>
      <c r="B7" s="92"/>
      <c r="C7" s="94" t="s">
        <v>74</v>
      </c>
      <c r="D7" s="79" t="s">
        <v>39</v>
      </c>
      <c r="E7" s="79"/>
      <c r="F7" s="100" t="s">
        <v>73</v>
      </c>
      <c r="G7" s="79" t="s">
        <v>39</v>
      </c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95" t="s">
        <v>68</v>
      </c>
      <c r="V7" s="118" t="s">
        <v>33</v>
      </c>
      <c r="W7" s="118"/>
      <c r="X7" s="104" t="s">
        <v>37</v>
      </c>
      <c r="Y7" s="104"/>
      <c r="Z7" s="104"/>
      <c r="AA7" s="104"/>
      <c r="AB7" s="104"/>
      <c r="AC7" s="104"/>
      <c r="AD7" s="104" t="s">
        <v>44</v>
      </c>
      <c r="AE7" s="104"/>
      <c r="AF7" s="104"/>
      <c r="AG7" s="104"/>
      <c r="AH7" s="104"/>
      <c r="AI7" s="104"/>
      <c r="AJ7" s="104"/>
      <c r="AK7" s="104"/>
      <c r="AL7" s="104" t="s">
        <v>47</v>
      </c>
      <c r="AM7" s="104"/>
      <c r="AN7" s="104"/>
      <c r="AO7" s="104"/>
      <c r="AP7" s="104"/>
      <c r="AQ7" s="104"/>
      <c r="AR7" s="104" t="s">
        <v>65</v>
      </c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</row>
    <row r="8" spans="1:72" s="8" customFormat="1" ht="30" customHeight="1" x14ac:dyDescent="0.25">
      <c r="A8" s="79"/>
      <c r="B8" s="92"/>
      <c r="C8" s="94"/>
      <c r="D8" s="79" t="s">
        <v>75</v>
      </c>
      <c r="E8" s="79" t="s">
        <v>76</v>
      </c>
      <c r="F8" s="101"/>
      <c r="G8" s="89" t="s">
        <v>37</v>
      </c>
      <c r="H8" s="91"/>
      <c r="I8" s="89" t="s">
        <v>44</v>
      </c>
      <c r="J8" s="91"/>
      <c r="K8" s="89" t="s">
        <v>65</v>
      </c>
      <c r="L8" s="90"/>
      <c r="M8" s="90"/>
      <c r="N8" s="90"/>
      <c r="O8" s="91"/>
      <c r="P8" s="86" t="s">
        <v>47</v>
      </c>
      <c r="Q8" s="87"/>
      <c r="R8" s="87"/>
      <c r="S8" s="87"/>
      <c r="T8" s="88"/>
      <c r="U8" s="95"/>
      <c r="V8" s="79" t="s">
        <v>34</v>
      </c>
      <c r="W8" s="79" t="s">
        <v>35</v>
      </c>
      <c r="X8" s="112" t="s">
        <v>38</v>
      </c>
      <c r="Y8" s="113"/>
      <c r="Z8" s="79" t="s">
        <v>39</v>
      </c>
      <c r="AA8" s="79"/>
      <c r="AB8" s="79"/>
      <c r="AC8" s="79"/>
      <c r="AD8" s="112" t="s">
        <v>40</v>
      </c>
      <c r="AE8" s="113"/>
      <c r="AF8" s="77" t="s">
        <v>39</v>
      </c>
      <c r="AG8" s="82"/>
      <c r="AH8" s="82"/>
      <c r="AI8" s="82"/>
      <c r="AJ8" s="82"/>
      <c r="AK8" s="78"/>
      <c r="AL8" s="77" t="s">
        <v>39</v>
      </c>
      <c r="AM8" s="82"/>
      <c r="AN8" s="82"/>
      <c r="AO8" s="82"/>
      <c r="AP8" s="82"/>
      <c r="AQ8" s="78"/>
      <c r="AR8" s="101" t="s">
        <v>38</v>
      </c>
      <c r="AS8" s="105" t="s">
        <v>39</v>
      </c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</row>
    <row r="9" spans="1:72" s="8" customFormat="1" ht="15.75" customHeight="1" x14ac:dyDescent="0.25">
      <c r="A9" s="79"/>
      <c r="B9" s="92"/>
      <c r="C9" s="94"/>
      <c r="D9" s="79"/>
      <c r="E9" s="79"/>
      <c r="F9" s="101"/>
      <c r="G9" s="83" t="s">
        <v>34</v>
      </c>
      <c r="H9" s="83" t="s">
        <v>35</v>
      </c>
      <c r="I9" s="83" t="s">
        <v>34</v>
      </c>
      <c r="J9" s="83" t="s">
        <v>35</v>
      </c>
      <c r="K9" s="83" t="s">
        <v>70</v>
      </c>
      <c r="L9" s="79" t="s">
        <v>39</v>
      </c>
      <c r="M9" s="79"/>
      <c r="N9" s="79"/>
      <c r="O9" s="79"/>
      <c r="P9" s="83" t="s">
        <v>77</v>
      </c>
      <c r="Q9" s="77" t="s">
        <v>39</v>
      </c>
      <c r="R9" s="82"/>
      <c r="S9" s="82"/>
      <c r="T9" s="78"/>
      <c r="U9" s="95"/>
      <c r="V9" s="79"/>
      <c r="W9" s="79"/>
      <c r="X9" s="114"/>
      <c r="Y9" s="115"/>
      <c r="Z9" s="106" t="s">
        <v>1</v>
      </c>
      <c r="AA9" s="107"/>
      <c r="AB9" s="106" t="s">
        <v>43</v>
      </c>
      <c r="AC9" s="107"/>
      <c r="AD9" s="114"/>
      <c r="AE9" s="115"/>
      <c r="AF9" s="106" t="s">
        <v>46</v>
      </c>
      <c r="AG9" s="107"/>
      <c r="AH9" s="106" t="s">
        <v>43</v>
      </c>
      <c r="AI9" s="107"/>
      <c r="AJ9" s="106" t="s">
        <v>2</v>
      </c>
      <c r="AK9" s="107"/>
      <c r="AL9" s="106" t="s">
        <v>48</v>
      </c>
      <c r="AM9" s="107"/>
      <c r="AN9" s="106" t="s">
        <v>49</v>
      </c>
      <c r="AO9" s="107"/>
      <c r="AP9" s="106" t="s">
        <v>50</v>
      </c>
      <c r="AQ9" s="107"/>
      <c r="AR9" s="101"/>
      <c r="AS9" s="119" t="s">
        <v>52</v>
      </c>
      <c r="AT9" s="120"/>
      <c r="AU9" s="123" t="s">
        <v>53</v>
      </c>
      <c r="AV9" s="124"/>
      <c r="AW9" s="108" t="s">
        <v>55</v>
      </c>
      <c r="AX9" s="109"/>
      <c r="AY9" s="85" t="s">
        <v>39</v>
      </c>
      <c r="AZ9" s="85"/>
      <c r="BA9" s="85"/>
      <c r="BB9" s="85"/>
      <c r="BC9" s="85"/>
      <c r="BD9" s="85"/>
      <c r="BE9" s="108" t="s">
        <v>59</v>
      </c>
      <c r="BF9" s="109"/>
      <c r="BG9" s="96" t="s">
        <v>69</v>
      </c>
      <c r="BH9" s="96"/>
      <c r="BI9" s="97" t="s">
        <v>39</v>
      </c>
      <c r="BJ9" s="98"/>
      <c r="BK9" s="98"/>
      <c r="BL9" s="98"/>
      <c r="BM9" s="98"/>
      <c r="BN9" s="98"/>
      <c r="BO9" s="98"/>
      <c r="BP9" s="98"/>
      <c r="BQ9" s="98"/>
      <c r="BR9" s="99"/>
    </row>
    <row r="10" spans="1:72" s="8" customFormat="1" ht="45.75" customHeight="1" x14ac:dyDescent="0.25">
      <c r="A10" s="79"/>
      <c r="B10" s="92"/>
      <c r="C10" s="94"/>
      <c r="D10" s="79"/>
      <c r="E10" s="79"/>
      <c r="F10" s="101"/>
      <c r="G10" s="84"/>
      <c r="H10" s="84"/>
      <c r="I10" s="84"/>
      <c r="J10" s="84"/>
      <c r="K10" s="84"/>
      <c r="L10" s="77" t="s">
        <v>71</v>
      </c>
      <c r="M10" s="78"/>
      <c r="N10" s="77" t="s">
        <v>72</v>
      </c>
      <c r="O10" s="78"/>
      <c r="P10" s="84"/>
      <c r="Q10" s="80" t="s">
        <v>78</v>
      </c>
      <c r="R10" s="81"/>
      <c r="S10" s="80" t="s">
        <v>50</v>
      </c>
      <c r="T10" s="81"/>
      <c r="U10" s="95"/>
      <c r="V10" s="79"/>
      <c r="W10" s="79"/>
      <c r="X10" s="116"/>
      <c r="Y10" s="117"/>
      <c r="Z10" s="80"/>
      <c r="AA10" s="81"/>
      <c r="AB10" s="80"/>
      <c r="AC10" s="81"/>
      <c r="AD10" s="116"/>
      <c r="AE10" s="117"/>
      <c r="AF10" s="80"/>
      <c r="AG10" s="81"/>
      <c r="AH10" s="80"/>
      <c r="AI10" s="81"/>
      <c r="AJ10" s="80"/>
      <c r="AK10" s="81"/>
      <c r="AL10" s="80"/>
      <c r="AM10" s="81"/>
      <c r="AN10" s="80"/>
      <c r="AO10" s="81"/>
      <c r="AP10" s="80"/>
      <c r="AQ10" s="81"/>
      <c r="AR10" s="125"/>
      <c r="AS10" s="121"/>
      <c r="AT10" s="122"/>
      <c r="AU10" s="80"/>
      <c r="AV10" s="81"/>
      <c r="AW10" s="110"/>
      <c r="AX10" s="111"/>
      <c r="AY10" s="77" t="s">
        <v>56</v>
      </c>
      <c r="AZ10" s="78"/>
      <c r="BA10" s="79" t="s">
        <v>57</v>
      </c>
      <c r="BB10" s="79"/>
      <c r="BC10" s="79" t="s">
        <v>58</v>
      </c>
      <c r="BD10" s="79"/>
      <c r="BE10" s="110"/>
      <c r="BF10" s="111"/>
      <c r="BG10" s="96"/>
      <c r="BH10" s="96"/>
      <c r="BI10" s="79" t="s">
        <v>60</v>
      </c>
      <c r="BJ10" s="79"/>
      <c r="BK10" s="102" t="s">
        <v>61</v>
      </c>
      <c r="BL10" s="102"/>
      <c r="BM10" s="79" t="s">
        <v>62</v>
      </c>
      <c r="BN10" s="79"/>
      <c r="BO10" s="102" t="s">
        <v>63</v>
      </c>
      <c r="BP10" s="102"/>
      <c r="BQ10" s="103" t="s">
        <v>64</v>
      </c>
      <c r="BR10" s="103"/>
    </row>
    <row r="11" spans="1:72" s="8" customFormat="1" ht="21" customHeight="1" x14ac:dyDescent="0.25">
      <c r="A11" s="79"/>
      <c r="B11" s="92"/>
      <c r="C11" s="94"/>
      <c r="D11" s="79"/>
      <c r="E11" s="79"/>
      <c r="F11" s="101"/>
      <c r="G11" s="85"/>
      <c r="H11" s="85"/>
      <c r="I11" s="85"/>
      <c r="J11" s="85"/>
      <c r="K11" s="85"/>
      <c r="L11" s="9" t="s">
        <v>42</v>
      </c>
      <c r="M11" s="9" t="s">
        <v>35</v>
      </c>
      <c r="N11" s="9" t="s">
        <v>42</v>
      </c>
      <c r="O11" s="9" t="s">
        <v>35</v>
      </c>
      <c r="P11" s="85"/>
      <c r="Q11" s="9" t="s">
        <v>42</v>
      </c>
      <c r="R11" s="9" t="s">
        <v>35</v>
      </c>
      <c r="S11" s="9" t="s">
        <v>42</v>
      </c>
      <c r="T11" s="9" t="s">
        <v>35</v>
      </c>
      <c r="U11" s="95"/>
      <c r="V11" s="79"/>
      <c r="W11" s="79"/>
      <c r="X11" s="9" t="s">
        <v>34</v>
      </c>
      <c r="Y11" s="9" t="s">
        <v>35</v>
      </c>
      <c r="Z11" s="10" t="s">
        <v>42</v>
      </c>
      <c r="AA11" s="10" t="s">
        <v>35</v>
      </c>
      <c r="AB11" s="10" t="s">
        <v>42</v>
      </c>
      <c r="AC11" s="10" t="s">
        <v>35</v>
      </c>
      <c r="AD11" s="9" t="s">
        <v>34</v>
      </c>
      <c r="AE11" s="9" t="s">
        <v>35</v>
      </c>
      <c r="AF11" s="10" t="s">
        <v>42</v>
      </c>
      <c r="AG11" s="10" t="s">
        <v>35</v>
      </c>
      <c r="AH11" s="10" t="s">
        <v>42</v>
      </c>
      <c r="AI11" s="10" t="s">
        <v>35</v>
      </c>
      <c r="AJ11" s="10" t="s">
        <v>42</v>
      </c>
      <c r="AK11" s="10" t="s">
        <v>35</v>
      </c>
      <c r="AL11" s="10" t="s">
        <v>42</v>
      </c>
      <c r="AM11" s="10" t="s">
        <v>35</v>
      </c>
      <c r="AN11" s="10" t="s">
        <v>42</v>
      </c>
      <c r="AO11" s="10" t="s">
        <v>35</v>
      </c>
      <c r="AP11" s="10" t="s">
        <v>42</v>
      </c>
      <c r="AQ11" s="10" t="s">
        <v>35</v>
      </c>
      <c r="AR11" s="10" t="s">
        <v>35</v>
      </c>
      <c r="AS11" s="9" t="s">
        <v>42</v>
      </c>
      <c r="AT11" s="9" t="s">
        <v>35</v>
      </c>
      <c r="AU11" s="9" t="s">
        <v>42</v>
      </c>
      <c r="AV11" s="9" t="s">
        <v>35</v>
      </c>
      <c r="AW11" s="9" t="s">
        <v>42</v>
      </c>
      <c r="AX11" s="9" t="s">
        <v>35</v>
      </c>
      <c r="AY11" s="9" t="s">
        <v>42</v>
      </c>
      <c r="AZ11" s="9" t="s">
        <v>35</v>
      </c>
      <c r="BA11" s="9" t="s">
        <v>42</v>
      </c>
      <c r="BB11" s="9" t="s">
        <v>35</v>
      </c>
      <c r="BC11" s="9" t="s">
        <v>42</v>
      </c>
      <c r="BD11" s="9" t="s">
        <v>35</v>
      </c>
      <c r="BE11" s="9" t="s">
        <v>42</v>
      </c>
      <c r="BF11" s="9" t="s">
        <v>35</v>
      </c>
      <c r="BG11" s="9" t="s">
        <v>42</v>
      </c>
      <c r="BH11" s="9" t="s">
        <v>35</v>
      </c>
      <c r="BI11" s="9" t="s">
        <v>42</v>
      </c>
      <c r="BJ11" s="9" t="s">
        <v>35</v>
      </c>
      <c r="BK11" s="9" t="s">
        <v>42</v>
      </c>
      <c r="BL11" s="9" t="s">
        <v>35</v>
      </c>
      <c r="BM11" s="9" t="s">
        <v>42</v>
      </c>
      <c r="BN11" s="9" t="s">
        <v>35</v>
      </c>
      <c r="BO11" s="9" t="s">
        <v>42</v>
      </c>
      <c r="BP11" s="9" t="s">
        <v>35</v>
      </c>
      <c r="BQ11" s="9" t="s">
        <v>42</v>
      </c>
      <c r="BR11" s="9" t="s">
        <v>35</v>
      </c>
    </row>
    <row r="12" spans="1:72" s="61" customFormat="1" ht="24" customHeight="1" x14ac:dyDescent="0.25">
      <c r="A12" s="79"/>
      <c r="B12" s="60" t="s">
        <v>36</v>
      </c>
      <c r="C12" s="59" t="s">
        <v>36</v>
      </c>
      <c r="D12" s="59" t="s">
        <v>36</v>
      </c>
      <c r="E12" s="59" t="s">
        <v>36</v>
      </c>
      <c r="F12" s="60" t="s">
        <v>36</v>
      </c>
      <c r="G12" s="60" t="s">
        <v>41</v>
      </c>
      <c r="H12" s="60" t="s">
        <v>36</v>
      </c>
      <c r="I12" s="60" t="s">
        <v>45</v>
      </c>
      <c r="J12" s="60" t="s">
        <v>36</v>
      </c>
      <c r="K12" s="60" t="s">
        <v>36</v>
      </c>
      <c r="L12" s="60" t="s">
        <v>5</v>
      </c>
      <c r="M12" s="60" t="s">
        <v>36</v>
      </c>
      <c r="N12" s="60" t="s">
        <v>5</v>
      </c>
      <c r="O12" s="60" t="s">
        <v>36</v>
      </c>
      <c r="P12" s="60" t="s">
        <v>36</v>
      </c>
      <c r="Q12" s="60" t="s">
        <v>41</v>
      </c>
      <c r="R12" s="60" t="s">
        <v>36</v>
      </c>
      <c r="S12" s="60" t="s">
        <v>3</v>
      </c>
      <c r="T12" s="60" t="s">
        <v>36</v>
      </c>
      <c r="U12" s="60" t="s">
        <v>36</v>
      </c>
      <c r="V12" s="60" t="s">
        <v>4</v>
      </c>
      <c r="W12" s="60" t="s">
        <v>36</v>
      </c>
      <c r="X12" s="60" t="s">
        <v>41</v>
      </c>
      <c r="Y12" s="60" t="s">
        <v>36</v>
      </c>
      <c r="Z12" s="60" t="s">
        <v>41</v>
      </c>
      <c r="AA12" s="60" t="s">
        <v>36</v>
      </c>
      <c r="AB12" s="60" t="s">
        <v>41</v>
      </c>
      <c r="AC12" s="60" t="s">
        <v>36</v>
      </c>
      <c r="AD12" s="60" t="s">
        <v>45</v>
      </c>
      <c r="AE12" s="60" t="s">
        <v>36</v>
      </c>
      <c r="AF12" s="60" t="s">
        <v>45</v>
      </c>
      <c r="AG12" s="60" t="s">
        <v>36</v>
      </c>
      <c r="AH12" s="60" t="s">
        <v>45</v>
      </c>
      <c r="AI12" s="60" t="s">
        <v>36</v>
      </c>
      <c r="AJ12" s="60" t="s">
        <v>45</v>
      </c>
      <c r="AK12" s="60" t="s">
        <v>36</v>
      </c>
      <c r="AL12" s="60" t="s">
        <v>51</v>
      </c>
      <c r="AM12" s="60" t="s">
        <v>36</v>
      </c>
      <c r="AN12" s="60" t="s">
        <v>45</v>
      </c>
      <c r="AO12" s="60" t="s">
        <v>36</v>
      </c>
      <c r="AP12" s="60" t="s">
        <v>3</v>
      </c>
      <c r="AQ12" s="60" t="s">
        <v>36</v>
      </c>
      <c r="AR12" s="60" t="s">
        <v>36</v>
      </c>
      <c r="AS12" s="60" t="s">
        <v>3</v>
      </c>
      <c r="AT12" s="60" t="s">
        <v>36</v>
      </c>
      <c r="AU12" s="60" t="s">
        <v>54</v>
      </c>
      <c r="AV12" s="60" t="s">
        <v>36</v>
      </c>
      <c r="AW12" s="60" t="s">
        <v>5</v>
      </c>
      <c r="AX12" s="60" t="s">
        <v>36</v>
      </c>
      <c r="AY12" s="60" t="s">
        <v>5</v>
      </c>
      <c r="AZ12" s="60" t="s">
        <v>36</v>
      </c>
      <c r="BA12" s="60" t="s">
        <v>5</v>
      </c>
      <c r="BB12" s="60" t="s">
        <v>36</v>
      </c>
      <c r="BC12" s="60" t="s">
        <v>5</v>
      </c>
      <c r="BD12" s="60" t="s">
        <v>36</v>
      </c>
      <c r="BE12" s="60" t="s">
        <v>5</v>
      </c>
      <c r="BF12" s="60" t="s">
        <v>36</v>
      </c>
      <c r="BG12" s="60" t="s">
        <v>5</v>
      </c>
      <c r="BH12" s="60" t="s">
        <v>36</v>
      </c>
      <c r="BI12" s="60" t="s">
        <v>5</v>
      </c>
      <c r="BJ12" s="60" t="s">
        <v>36</v>
      </c>
      <c r="BK12" s="60" t="s">
        <v>5</v>
      </c>
      <c r="BL12" s="60" t="s">
        <v>36</v>
      </c>
      <c r="BM12" s="60" t="s">
        <v>5</v>
      </c>
      <c r="BN12" s="60" t="s">
        <v>36</v>
      </c>
      <c r="BO12" s="60" t="s">
        <v>5</v>
      </c>
      <c r="BP12" s="60" t="s">
        <v>36</v>
      </c>
      <c r="BQ12" s="60" t="s">
        <v>5</v>
      </c>
      <c r="BR12" s="59" t="s">
        <v>36</v>
      </c>
    </row>
    <row r="13" spans="1:72" s="61" customFormat="1" ht="15.75" customHeight="1" x14ac:dyDescent="0.2">
      <c r="A13" s="72" t="s">
        <v>40</v>
      </c>
      <c r="B13" s="55">
        <f>B15+B14</f>
        <v>10290451.705670001</v>
      </c>
      <c r="C13" s="55">
        <f t="shared" ref="C13:F13" si="0">C15+C14</f>
        <v>119260.70000000001</v>
      </c>
      <c r="D13" s="55">
        <f t="shared" si="0"/>
        <v>31111.86592</v>
      </c>
      <c r="E13" s="55">
        <f t="shared" si="0"/>
        <v>88148.834080000001</v>
      </c>
      <c r="F13" s="55">
        <f t="shared" si="0"/>
        <v>56739.40567</v>
      </c>
      <c r="G13" s="74">
        <f>G14+G15</f>
        <v>385</v>
      </c>
      <c r="H13" s="75">
        <f>H14+H15</f>
        <v>36241.307430000001</v>
      </c>
      <c r="I13" s="74">
        <f>I14+I15</f>
        <v>88</v>
      </c>
      <c r="J13" s="75">
        <f>J14+J15</f>
        <v>16137.191000000001</v>
      </c>
      <c r="K13" s="75">
        <f>K14+K15</f>
        <v>1518.3620700000001</v>
      </c>
      <c r="L13" s="74">
        <f t="shared" ref="L13:O13" si="1">L14+L15</f>
        <v>802</v>
      </c>
      <c r="M13" s="75">
        <f t="shared" si="1"/>
        <v>1495.3771200000001</v>
      </c>
      <c r="N13" s="74">
        <f t="shared" si="1"/>
        <v>83</v>
      </c>
      <c r="O13" s="75">
        <f t="shared" si="1"/>
        <v>22.984950000000001</v>
      </c>
      <c r="P13" s="75">
        <f>P14+P15</f>
        <v>2842.5451699999999</v>
      </c>
      <c r="Q13" s="74">
        <f t="shared" ref="Q13" si="2">Q14+Q15</f>
        <v>6</v>
      </c>
      <c r="R13" s="75">
        <f t="shared" ref="R13" si="3">R14+R15</f>
        <v>692.15017</v>
      </c>
      <c r="S13" s="74">
        <f t="shared" ref="S13" si="4">S14+S15</f>
        <v>49</v>
      </c>
      <c r="T13" s="75">
        <f t="shared" ref="T13" si="5">T14+T15</f>
        <v>2150.395</v>
      </c>
      <c r="U13" s="55">
        <f>W13+Y13+AE13+AM13+AO13+AQ13+AR13</f>
        <v>10114451.6</v>
      </c>
      <c r="V13" s="57">
        <f>0.29*319592</f>
        <v>92681.68</v>
      </c>
      <c r="W13" s="55">
        <v>607728.9</v>
      </c>
      <c r="X13" s="56">
        <f>0.170758*319592</f>
        <v>54572.890736000001</v>
      </c>
      <c r="Y13" s="54">
        <v>4215431.5999999996</v>
      </c>
      <c r="Z13" s="56">
        <f>0.00469*319592</f>
        <v>1498.8864799999999</v>
      </c>
      <c r="AA13" s="54">
        <v>402250</v>
      </c>
      <c r="AB13" s="56">
        <f>0.008926*319592</f>
        <v>2852.6781919999999</v>
      </c>
      <c r="AC13" s="54">
        <v>482641.7</v>
      </c>
      <c r="AD13" s="56">
        <f>0.070478*319592</f>
        <v>22524.204976000001</v>
      </c>
      <c r="AE13" s="54">
        <v>1078653.3</v>
      </c>
      <c r="AF13" s="56">
        <f>0.00056*319592</f>
        <v>178.97152</v>
      </c>
      <c r="AG13" s="54">
        <v>34792</v>
      </c>
      <c r="AH13" s="56">
        <f>0.010964*319592</f>
        <v>3504.0066879999999</v>
      </c>
      <c r="AI13" s="54">
        <v>485556.1</v>
      </c>
      <c r="AJ13" s="56">
        <f>0.000277*319592</f>
        <v>88.526983999999999</v>
      </c>
      <c r="AK13" s="54">
        <v>22651.3</v>
      </c>
      <c r="AL13" s="56">
        <f>0.005426*319592</f>
        <v>1734.1061920000002</v>
      </c>
      <c r="AM13" s="54">
        <v>146113.5</v>
      </c>
      <c r="AN13" s="56">
        <f>0.002601*319592</f>
        <v>831.25879199999997</v>
      </c>
      <c r="AO13" s="54">
        <v>37901.199999999997</v>
      </c>
      <c r="AP13" s="56">
        <f>0.003116*319592</f>
        <v>995.84867199999997</v>
      </c>
      <c r="AQ13" s="54">
        <f>38600</f>
        <v>38600</v>
      </c>
      <c r="AR13" s="54">
        <f>AT13+AX13+BF13+BH13</f>
        <v>3990023.0999999996</v>
      </c>
      <c r="AS13" s="56">
        <f>1.7877*319592</f>
        <v>571334.61840000004</v>
      </c>
      <c r="AT13" s="54">
        <v>1916466.8</v>
      </c>
      <c r="AU13" s="56">
        <f>(0.054757+0.018802+0.053193+0.030918+0.000563+0.005945+0.017209)*319592</f>
        <v>57969.834104000009</v>
      </c>
      <c r="AV13" s="54">
        <f>90918.7+42101.6+17995.2+19179.1+2934+7637.8+4279.7</f>
        <v>185046.1</v>
      </c>
      <c r="AW13" s="56">
        <f>0.261736*319592</f>
        <v>83648.731712000008</v>
      </c>
      <c r="AX13" s="54">
        <v>334429.8</v>
      </c>
      <c r="AY13" s="56">
        <f>0.04505*319592</f>
        <v>14397.6196</v>
      </c>
      <c r="AZ13" s="54">
        <v>81114.5</v>
      </c>
      <c r="BA13" s="56">
        <f>0.12521*319592</f>
        <v>40016.114319999993</v>
      </c>
      <c r="BB13" s="54">
        <v>189272</v>
      </c>
      <c r="BC13" s="56">
        <f>0.0598*319592</f>
        <v>19111.601599999998</v>
      </c>
      <c r="BD13" s="54">
        <v>40652.6</v>
      </c>
      <c r="BE13" s="56">
        <f>0.54*319592</f>
        <v>172579.68000000002</v>
      </c>
      <c r="BF13" s="54">
        <v>258768.8</v>
      </c>
      <c r="BG13" s="57">
        <f>2.833267*319592</f>
        <v>905489.46706400008</v>
      </c>
      <c r="BH13" s="55">
        <v>1480357.7</v>
      </c>
      <c r="BI13" s="56">
        <f>2.133264*319592</f>
        <v>681774.10828799999</v>
      </c>
      <c r="BJ13" s="54">
        <v>471588.2</v>
      </c>
      <c r="BK13" s="56">
        <f>0.311412*319592</f>
        <v>99524.783904000011</v>
      </c>
      <c r="BL13" s="54">
        <v>399740.6</v>
      </c>
      <c r="BM13" s="56">
        <f>0.388591*319592</f>
        <v>124190.57487200001</v>
      </c>
      <c r="BN13" s="54">
        <v>609028.9</v>
      </c>
      <c r="BO13" s="56">
        <f>0.050758*319592</f>
        <v>16221.850735999999</v>
      </c>
      <c r="BP13" s="54">
        <v>34244</v>
      </c>
      <c r="BQ13" s="56">
        <f>0.11249*319592</f>
        <v>35950.90408</v>
      </c>
      <c r="BR13" s="54">
        <v>113753.2</v>
      </c>
    </row>
    <row r="14" spans="1:72" s="61" customFormat="1" ht="15.75" customHeight="1" x14ac:dyDescent="0.2">
      <c r="A14" s="72" t="s">
        <v>67</v>
      </c>
      <c r="B14" s="54">
        <f>C14+F14+U14</f>
        <v>297490.58386409841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55">
        <f>U13-U15</f>
        <v>297490.58386409841</v>
      </c>
      <c r="V14" s="57">
        <f>V13-V15</f>
        <v>102.09200310878805</v>
      </c>
      <c r="W14" s="55">
        <f>W13-W15</f>
        <v>873.76938482827973</v>
      </c>
      <c r="X14" s="57">
        <f t="shared" ref="X14:AR14" si="6">X13-X15</f>
        <v>1481.8907360000012</v>
      </c>
      <c r="Y14" s="55">
        <f t="shared" si="6"/>
        <v>125373.77528818604</v>
      </c>
      <c r="Z14" s="57">
        <f t="shared" si="6"/>
        <v>8.8864799999998922</v>
      </c>
      <c r="AA14" s="55">
        <f t="shared" si="6"/>
        <v>1008.8414803296328</v>
      </c>
      <c r="AB14" s="57">
        <f t="shared" si="6"/>
        <v>742.67819199999985</v>
      </c>
      <c r="AC14" s="55">
        <f t="shared" si="6"/>
        <v>161941.11426921654</v>
      </c>
      <c r="AD14" s="57">
        <f t="shared" si="6"/>
        <v>3260.2049760000009</v>
      </c>
      <c r="AE14" s="55">
        <f t="shared" si="6"/>
        <v>20109.647594597889</v>
      </c>
      <c r="AF14" s="57">
        <f t="shared" si="6"/>
        <v>79.971519999999998</v>
      </c>
      <c r="AG14" s="55">
        <f t="shared" si="6"/>
        <v>19461.613726181346</v>
      </c>
      <c r="AH14" s="57">
        <f t="shared" si="6"/>
        <v>1759.0066879999999</v>
      </c>
      <c r="AI14" s="55">
        <f t="shared" si="6"/>
        <v>203598.7773498313</v>
      </c>
      <c r="AJ14" s="57">
        <f t="shared" si="6"/>
        <v>0.52698399999999879</v>
      </c>
      <c r="AK14" s="55">
        <f t="shared" si="6"/>
        <v>7432.4150067086139</v>
      </c>
      <c r="AL14" s="57">
        <f t="shared" si="6"/>
        <v>124.10619200000019</v>
      </c>
      <c r="AM14" s="55">
        <f t="shared" si="6"/>
        <v>112.730126733426</v>
      </c>
      <c r="AN14" s="57">
        <f t="shared" si="6"/>
        <v>90.258791999999971</v>
      </c>
      <c r="AO14" s="55">
        <f t="shared" si="6"/>
        <v>380.45567414511606</v>
      </c>
      <c r="AP14" s="57">
        <f t="shared" si="6"/>
        <v>0.84867199999996501</v>
      </c>
      <c r="AQ14" s="55">
        <f t="shared" si="6"/>
        <v>1421.248955190058</v>
      </c>
      <c r="AR14" s="55">
        <f t="shared" si="6"/>
        <v>149218.95636570547</v>
      </c>
      <c r="AS14" s="57">
        <f t="shared" ref="AS14" si="7">AS13-AS15</f>
        <v>399.61840000003576</v>
      </c>
      <c r="AT14" s="55">
        <f t="shared" ref="AT14" si="8">AT13-AT15</f>
        <v>12041.853921633447</v>
      </c>
      <c r="AU14" s="57">
        <f t="shared" ref="AU14" si="9">AU13-AU15</f>
        <v>-2249.1658959999913</v>
      </c>
      <c r="AV14" s="55">
        <f>AV13-AV15</f>
        <v>-7197.6093642564956</v>
      </c>
      <c r="AW14" s="57">
        <f t="shared" ref="AW14" si="10">AW13-AW15</f>
        <v>9681.731712000008</v>
      </c>
      <c r="AX14" s="55">
        <f t="shared" ref="AX14" si="11">AX13-AX15</f>
        <v>136973.02636955096</v>
      </c>
      <c r="AY14" s="57">
        <f t="shared" ref="AY14" si="12">AY13-AY15</f>
        <v>12374.6196</v>
      </c>
      <c r="AZ14" s="55">
        <f t="shared" ref="AZ14" si="13">AZ13-AZ15</f>
        <v>69736.632134999993</v>
      </c>
      <c r="BA14" s="57">
        <f t="shared" ref="BA14" si="14">BA13-BA15</f>
        <v>37225.114319999993</v>
      </c>
      <c r="BB14" s="55">
        <f t="shared" ref="BB14" si="15">BB13-BB15</f>
        <v>176155.55595000001</v>
      </c>
      <c r="BC14" s="57">
        <f t="shared" ref="BC14" si="16">BC13-BC15</f>
        <v>16901.601599999998</v>
      </c>
      <c r="BD14" s="55">
        <f t="shared" ref="BD14" si="17">BD13-BD15</f>
        <v>35966.164609999985</v>
      </c>
      <c r="BE14" s="57">
        <f t="shared" ref="BE14" si="18">BE13-BE15</f>
        <v>3041.6800000000221</v>
      </c>
      <c r="BF14" s="55">
        <f>BF13-BF15</f>
        <v>1.594300503085833</v>
      </c>
      <c r="BG14" s="57">
        <f t="shared" ref="BG14" si="19">BG13-BG15</f>
        <v>5031.4670640000841</v>
      </c>
      <c r="BH14" s="55">
        <f t="shared" ref="BH14" si="20">BH13-BH15</f>
        <v>202.48227184871212</v>
      </c>
      <c r="BI14" s="57">
        <f t="shared" ref="BI14" si="21">BI13-BI15</f>
        <v>5030.1082879999885</v>
      </c>
      <c r="BJ14" s="55">
        <f t="shared" ref="BJ14" si="22">BJ13-BJ15</f>
        <v>195.27183194860118</v>
      </c>
      <c r="BK14" s="57">
        <f t="shared" ref="BK14" si="23">BK13-BK15</f>
        <v>0.78390400001080707</v>
      </c>
      <c r="BL14" s="55">
        <f t="shared" ref="BL14" si="24">BL13-BL15</f>
        <v>3.7553434281144291</v>
      </c>
      <c r="BM14" s="57">
        <f t="shared" ref="BM14" si="25">BM13-BM15</f>
        <v>0.5748720000119647</v>
      </c>
      <c r="BN14" s="55">
        <f t="shared" ref="BN14" si="26">BN13-BN15</f>
        <v>3.4550964720547199</v>
      </c>
      <c r="BO14" s="57">
        <f t="shared" ref="BO14" si="27">BO13-BO15</f>
        <v>1.8507359999985056</v>
      </c>
      <c r="BP14" s="55">
        <f t="shared" ref="BP14" si="28">BP13-BP15</f>
        <v>6.7775726207401021</v>
      </c>
      <c r="BQ14" s="57">
        <f t="shared" ref="BQ14" si="29">BQ13-BQ15</f>
        <v>8393.9040800000002</v>
      </c>
      <c r="BR14" s="55">
        <f t="shared" ref="BR14" si="30">BR13-BR15</f>
        <v>30836.039741906425</v>
      </c>
    </row>
    <row r="15" spans="1:72" s="43" customFormat="1" ht="18" customHeight="1" x14ac:dyDescent="0.25">
      <c r="A15" s="72" t="s">
        <v>66</v>
      </c>
      <c r="B15" s="55">
        <f t="shared" ref="B15:AG15" si="31">SUM(B16:B57)</f>
        <v>9992961.1218059026</v>
      </c>
      <c r="C15" s="55">
        <f t="shared" si="31"/>
        <v>119260.70000000001</v>
      </c>
      <c r="D15" s="55">
        <f t="shared" si="31"/>
        <v>31111.86592</v>
      </c>
      <c r="E15" s="55">
        <f t="shared" si="31"/>
        <v>88148.834080000001</v>
      </c>
      <c r="F15" s="55">
        <f t="shared" si="31"/>
        <v>56739.40567</v>
      </c>
      <c r="G15" s="57">
        <f t="shared" si="31"/>
        <v>385</v>
      </c>
      <c r="H15" s="55">
        <f t="shared" si="31"/>
        <v>36241.307430000001</v>
      </c>
      <c r="I15" s="57">
        <f t="shared" si="31"/>
        <v>88</v>
      </c>
      <c r="J15" s="55">
        <f t="shared" si="31"/>
        <v>16137.191000000001</v>
      </c>
      <c r="K15" s="55">
        <f t="shared" si="31"/>
        <v>1518.3620700000001</v>
      </c>
      <c r="L15" s="57">
        <f t="shared" si="31"/>
        <v>802</v>
      </c>
      <c r="M15" s="55">
        <f t="shared" si="31"/>
        <v>1495.3771200000001</v>
      </c>
      <c r="N15" s="57">
        <f t="shared" si="31"/>
        <v>83</v>
      </c>
      <c r="O15" s="55">
        <f t="shared" si="31"/>
        <v>22.984950000000001</v>
      </c>
      <c r="P15" s="55">
        <f t="shared" si="31"/>
        <v>2842.5451699999999</v>
      </c>
      <c r="Q15" s="57">
        <f t="shared" si="31"/>
        <v>6</v>
      </c>
      <c r="R15" s="55">
        <f t="shared" si="31"/>
        <v>692.15017</v>
      </c>
      <c r="S15" s="57">
        <f t="shared" si="31"/>
        <v>49</v>
      </c>
      <c r="T15" s="55">
        <f t="shared" si="31"/>
        <v>2150.395</v>
      </c>
      <c r="U15" s="55">
        <f>SUM(U16:U57)</f>
        <v>9816961.0161359012</v>
      </c>
      <c r="V15" s="57">
        <f>SUM(V16:V57)</f>
        <v>92579.587996891205</v>
      </c>
      <c r="W15" s="55">
        <f t="shared" si="31"/>
        <v>606855.13061517174</v>
      </c>
      <c r="X15" s="56">
        <f t="shared" si="31"/>
        <v>53091</v>
      </c>
      <c r="Y15" s="54">
        <f t="shared" si="31"/>
        <v>4090057.8247118136</v>
      </c>
      <c r="Z15" s="56">
        <f t="shared" si="31"/>
        <v>1490</v>
      </c>
      <c r="AA15" s="54">
        <f t="shared" si="31"/>
        <v>401241.15851967037</v>
      </c>
      <c r="AB15" s="56">
        <f t="shared" si="31"/>
        <v>2110</v>
      </c>
      <c r="AC15" s="54">
        <f t="shared" si="31"/>
        <v>320700.58573078347</v>
      </c>
      <c r="AD15" s="56">
        <f t="shared" si="31"/>
        <v>19264</v>
      </c>
      <c r="AE15" s="54">
        <f t="shared" si="31"/>
        <v>1058543.6524054022</v>
      </c>
      <c r="AF15" s="56">
        <f t="shared" si="31"/>
        <v>99</v>
      </c>
      <c r="AG15" s="54">
        <f t="shared" si="31"/>
        <v>15330.386273818654</v>
      </c>
      <c r="AH15" s="56">
        <f t="shared" ref="AH15:BM15" si="32">SUM(AH16:AH57)</f>
        <v>1745</v>
      </c>
      <c r="AI15" s="54">
        <f t="shared" si="32"/>
        <v>281957.32265016867</v>
      </c>
      <c r="AJ15" s="56">
        <f t="shared" si="32"/>
        <v>88</v>
      </c>
      <c r="AK15" s="54">
        <f t="shared" si="32"/>
        <v>15218.884993291385</v>
      </c>
      <c r="AL15" s="56">
        <f t="shared" si="32"/>
        <v>1610</v>
      </c>
      <c r="AM15" s="54">
        <f t="shared" si="32"/>
        <v>146000.76987326657</v>
      </c>
      <c r="AN15" s="56">
        <f t="shared" si="32"/>
        <v>741</v>
      </c>
      <c r="AO15" s="54">
        <f t="shared" si="32"/>
        <v>37520.744325854881</v>
      </c>
      <c r="AP15" s="56">
        <f t="shared" si="32"/>
        <v>995</v>
      </c>
      <c r="AQ15" s="54">
        <f t="shared" si="32"/>
        <v>37178.751044809942</v>
      </c>
      <c r="AR15" s="54">
        <f t="shared" si="32"/>
        <v>3840804.1436342942</v>
      </c>
      <c r="AS15" s="56">
        <f t="shared" si="32"/>
        <v>570935</v>
      </c>
      <c r="AT15" s="54">
        <f t="shared" si="32"/>
        <v>1904424.9460783666</v>
      </c>
      <c r="AU15" s="56">
        <f t="shared" si="32"/>
        <v>60219</v>
      </c>
      <c r="AV15" s="54">
        <f t="shared" si="32"/>
        <v>192243.7093642565</v>
      </c>
      <c r="AW15" s="56">
        <f t="shared" si="32"/>
        <v>73967</v>
      </c>
      <c r="AX15" s="54">
        <f t="shared" si="32"/>
        <v>197456.77363044902</v>
      </c>
      <c r="AY15" s="56">
        <f t="shared" si="32"/>
        <v>2023</v>
      </c>
      <c r="AZ15" s="54">
        <f t="shared" si="32"/>
        <v>11377.867865</v>
      </c>
      <c r="BA15" s="56">
        <f t="shared" si="32"/>
        <v>2791</v>
      </c>
      <c r="BB15" s="54">
        <f t="shared" si="32"/>
        <v>13116.44405</v>
      </c>
      <c r="BC15" s="56">
        <f t="shared" si="32"/>
        <v>2210</v>
      </c>
      <c r="BD15" s="54">
        <f t="shared" si="32"/>
        <v>4686.4353900000124</v>
      </c>
      <c r="BE15" s="56">
        <f t="shared" si="32"/>
        <v>169538</v>
      </c>
      <c r="BF15" s="54">
        <f t="shared" si="32"/>
        <v>258767.2056994969</v>
      </c>
      <c r="BG15" s="56">
        <f t="shared" si="32"/>
        <v>900458</v>
      </c>
      <c r="BH15" s="54">
        <f t="shared" si="32"/>
        <v>1480155.2177281512</v>
      </c>
      <c r="BI15" s="56">
        <f t="shared" si="32"/>
        <v>676744</v>
      </c>
      <c r="BJ15" s="54">
        <f t="shared" si="32"/>
        <v>471392.92816805141</v>
      </c>
      <c r="BK15" s="56">
        <f>SUM(BK16:BK57)</f>
        <v>99524</v>
      </c>
      <c r="BL15" s="54">
        <f t="shared" si="32"/>
        <v>399736.84465657186</v>
      </c>
      <c r="BM15" s="56">
        <f t="shared" si="32"/>
        <v>124190</v>
      </c>
      <c r="BN15" s="54">
        <f t="shared" ref="BN15:BR15" si="33">SUM(BN16:BN57)</f>
        <v>609025.44490352797</v>
      </c>
      <c r="BO15" s="56">
        <f t="shared" si="33"/>
        <v>16220</v>
      </c>
      <c r="BP15" s="54">
        <f t="shared" si="33"/>
        <v>34237.22242737926</v>
      </c>
      <c r="BQ15" s="56">
        <f t="shared" si="33"/>
        <v>27557</v>
      </c>
      <c r="BR15" s="54">
        <f t="shared" si="33"/>
        <v>82917.160258093572</v>
      </c>
      <c r="BS15" s="58"/>
      <c r="BT15" s="58"/>
    </row>
    <row r="16" spans="1:72" s="16" customFormat="1" ht="15.75" customHeight="1" x14ac:dyDescent="0.25">
      <c r="A16" s="11" t="s">
        <v>6</v>
      </c>
      <c r="B16" s="54">
        <f>C16+F16+U16</f>
        <v>185153.04918561626</v>
      </c>
      <c r="C16" s="54">
        <f>D16+E16</f>
        <v>9745.1257800000003</v>
      </c>
      <c r="D16" s="49">
        <v>9745.1257800000003</v>
      </c>
      <c r="E16" s="49"/>
      <c r="F16" s="55"/>
      <c r="G16" s="52"/>
      <c r="H16" s="49"/>
      <c r="I16" s="52"/>
      <c r="J16" s="49"/>
      <c r="K16" s="55"/>
      <c r="L16" s="52"/>
      <c r="M16" s="49"/>
      <c r="N16" s="52"/>
      <c r="O16" s="49"/>
      <c r="P16" s="62"/>
      <c r="Q16" s="49"/>
      <c r="R16" s="49"/>
      <c r="S16" s="49"/>
      <c r="T16" s="49"/>
      <c r="U16" s="54">
        <v>175407.92340561625</v>
      </c>
      <c r="V16" s="52">
        <v>2627.0274168609644</v>
      </c>
      <c r="W16" s="49">
        <v>20794.033104226157</v>
      </c>
      <c r="X16" s="56">
        <v>723</v>
      </c>
      <c r="Y16" s="54">
        <v>34938.601570060884</v>
      </c>
      <c r="Z16" s="13"/>
      <c r="AA16" s="13"/>
      <c r="AB16" s="13"/>
      <c r="AC16" s="13"/>
      <c r="AD16" s="53">
        <v>354</v>
      </c>
      <c r="AE16" s="62">
        <v>8660.5868196367483</v>
      </c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62">
        <v>111014.70191169248</v>
      </c>
      <c r="AS16" s="66">
        <v>17125</v>
      </c>
      <c r="AT16" s="62">
        <v>50223.04125637222</v>
      </c>
      <c r="AU16" s="13"/>
      <c r="AV16" s="13"/>
      <c r="AW16" s="66">
        <v>2973</v>
      </c>
      <c r="AX16" s="62">
        <v>7064.7675400007065</v>
      </c>
      <c r="AY16" s="52"/>
      <c r="AZ16" s="49"/>
      <c r="BA16" s="52"/>
      <c r="BB16" s="49"/>
      <c r="BC16" s="52">
        <v>60</v>
      </c>
      <c r="BD16" s="49">
        <v>127.23354000001271</v>
      </c>
      <c r="BE16" s="66">
        <v>6480</v>
      </c>
      <c r="BF16" s="62">
        <v>9756.0379122345748</v>
      </c>
      <c r="BG16" s="66">
        <f>BI16+BK16+BM16</f>
        <v>27184</v>
      </c>
      <c r="BH16" s="62">
        <f>BJ16+BL16+BN16</f>
        <v>43970.855142836139</v>
      </c>
      <c r="BI16" s="52">
        <v>17100</v>
      </c>
      <c r="BJ16" s="49">
        <v>5224.1874161705218</v>
      </c>
      <c r="BK16" s="52">
        <v>4506</v>
      </c>
      <c r="BL16" s="49">
        <v>15141.572789230459</v>
      </c>
      <c r="BM16" s="52">
        <v>5578</v>
      </c>
      <c r="BN16" s="49">
        <v>23605.094937435162</v>
      </c>
      <c r="BO16" s="52">
        <v>601</v>
      </c>
      <c r="BP16" s="49">
        <v>1411.6702498496004</v>
      </c>
      <c r="BQ16" s="52">
        <v>2436</v>
      </c>
      <c r="BR16" s="49">
        <v>5811.7500000005803</v>
      </c>
    </row>
    <row r="17" spans="1:174" s="16" customFormat="1" ht="15.75" customHeight="1" x14ac:dyDescent="0.25">
      <c r="A17" s="17" t="s">
        <v>7</v>
      </c>
      <c r="B17" s="54">
        <f t="shared" ref="B17:B57" si="34">C17+F17+U17</f>
        <v>622954.64867604035</v>
      </c>
      <c r="C17" s="54">
        <f t="shared" ref="C17:C38" si="35">D17+E17</f>
        <v>24299.887269999999</v>
      </c>
      <c r="D17" s="49"/>
      <c r="E17" s="49">
        <v>24299.887269999999</v>
      </c>
      <c r="F17" s="55"/>
      <c r="G17" s="52"/>
      <c r="H17" s="49"/>
      <c r="I17" s="52"/>
      <c r="J17" s="49"/>
      <c r="K17" s="55"/>
      <c r="L17" s="52"/>
      <c r="M17" s="49"/>
      <c r="N17" s="52"/>
      <c r="O17" s="49"/>
      <c r="P17" s="62"/>
      <c r="Q17" s="49"/>
      <c r="R17" s="49"/>
      <c r="S17" s="49"/>
      <c r="T17" s="49"/>
      <c r="U17" s="54">
        <v>598654.7614060404</v>
      </c>
      <c r="V17" s="52">
        <v>5018.8000000000011</v>
      </c>
      <c r="W17" s="49">
        <v>64944.886512091121</v>
      </c>
      <c r="X17" s="56">
        <v>3332</v>
      </c>
      <c r="Y17" s="54">
        <v>216302.94271218125</v>
      </c>
      <c r="Z17" s="13"/>
      <c r="AA17" s="13"/>
      <c r="AB17" s="13"/>
      <c r="AC17" s="13"/>
      <c r="AD17" s="53">
        <v>1387</v>
      </c>
      <c r="AE17" s="62">
        <v>38088.781141693049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62">
        <v>279318.15104007494</v>
      </c>
      <c r="AS17" s="66">
        <v>37815</v>
      </c>
      <c r="AT17" s="62">
        <v>131576.17858920392</v>
      </c>
      <c r="AU17" s="52">
        <v>4285</v>
      </c>
      <c r="AV17" s="49">
        <v>12324.748565299202</v>
      </c>
      <c r="AW17" s="66">
        <v>6939</v>
      </c>
      <c r="AX17" s="62">
        <v>17538.403816000002</v>
      </c>
      <c r="AY17" s="52">
        <v>308</v>
      </c>
      <c r="AZ17" s="49">
        <v>1732.2705400000002</v>
      </c>
      <c r="BA17" s="52">
        <v>180</v>
      </c>
      <c r="BB17" s="49">
        <v>845.9190000000001</v>
      </c>
      <c r="BC17" s="52">
        <v>314</v>
      </c>
      <c r="BD17" s="49">
        <v>665.85552600000005</v>
      </c>
      <c r="BE17" s="66">
        <v>15405</v>
      </c>
      <c r="BF17" s="62">
        <v>22751.65385523545</v>
      </c>
      <c r="BG17" s="66">
        <f t="shared" ref="BG17:BG56" si="36">BI17+BK17+BM17</f>
        <v>45544</v>
      </c>
      <c r="BH17" s="62">
        <f t="shared" ref="BH17:BH56" si="37">BJ17+BL17+BN17</f>
        <v>107451.9147796356</v>
      </c>
      <c r="BI17" s="52">
        <v>27587</v>
      </c>
      <c r="BJ17" s="49">
        <v>27739.468712990005</v>
      </c>
      <c r="BK17" s="52">
        <v>7275</v>
      </c>
      <c r="BL17" s="49">
        <v>25993.711497629782</v>
      </c>
      <c r="BM17" s="52">
        <v>10682</v>
      </c>
      <c r="BN17" s="49">
        <v>53718.734569015811</v>
      </c>
      <c r="BO17" s="52">
        <v>1201</v>
      </c>
      <c r="BP17" s="49">
        <v>2854.6862380608009</v>
      </c>
      <c r="BQ17" s="52">
        <v>2661</v>
      </c>
      <c r="BR17" s="49">
        <v>8350.75</v>
      </c>
    </row>
    <row r="18" spans="1:174" s="16" customFormat="1" ht="15.75" customHeight="1" x14ac:dyDescent="0.25">
      <c r="A18" s="17" t="s">
        <v>82</v>
      </c>
      <c r="B18" s="54">
        <f t="shared" si="34"/>
        <v>378531.79857043276</v>
      </c>
      <c r="C18" s="54">
        <f t="shared" si="35"/>
        <v>0</v>
      </c>
      <c r="D18" s="49"/>
      <c r="E18" s="49"/>
      <c r="F18" s="55"/>
      <c r="G18" s="52"/>
      <c r="H18" s="49"/>
      <c r="I18" s="52"/>
      <c r="J18" s="49"/>
      <c r="K18" s="55"/>
      <c r="L18" s="52"/>
      <c r="M18" s="49"/>
      <c r="N18" s="52"/>
      <c r="O18" s="49"/>
      <c r="P18" s="62"/>
      <c r="Q18" s="49"/>
      <c r="R18" s="49"/>
      <c r="S18" s="49"/>
      <c r="T18" s="49"/>
      <c r="U18" s="54">
        <v>378531.79857043276</v>
      </c>
      <c r="V18" s="52">
        <v>3334.5</v>
      </c>
      <c r="W18" s="49">
        <v>28668.609369277077</v>
      </c>
      <c r="X18" s="56">
        <v>1235</v>
      </c>
      <c r="Y18" s="54">
        <v>69796.446772681025</v>
      </c>
      <c r="Z18" s="13"/>
      <c r="AA18" s="13"/>
      <c r="AB18" s="13"/>
      <c r="AC18" s="13"/>
      <c r="AD18" s="53">
        <v>923</v>
      </c>
      <c r="AE18" s="62">
        <v>24829.329810488693</v>
      </c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62">
        <v>255237.41261798597</v>
      </c>
      <c r="AS18" s="66">
        <v>32360</v>
      </c>
      <c r="AT18" s="62">
        <v>103732.48622705881</v>
      </c>
      <c r="AU18" s="52">
        <v>3620</v>
      </c>
      <c r="AV18" s="49">
        <v>3983.1246851130009</v>
      </c>
      <c r="AW18" s="66">
        <v>5798</v>
      </c>
      <c r="AX18" s="62">
        <v>15528.042735000006</v>
      </c>
      <c r="AY18" s="52">
        <v>255</v>
      </c>
      <c r="AZ18" s="49">
        <v>1434.1850250000007</v>
      </c>
      <c r="BA18" s="52">
        <v>173</v>
      </c>
      <c r="BB18" s="49">
        <v>813.02215000000024</v>
      </c>
      <c r="BC18" s="52">
        <v>90</v>
      </c>
      <c r="BD18" s="49">
        <v>190.85031000000009</v>
      </c>
      <c r="BE18" s="66">
        <v>10876</v>
      </c>
      <c r="BF18" s="62">
        <v>16803.769350410596</v>
      </c>
      <c r="BG18" s="66">
        <f t="shared" si="36"/>
        <v>50626</v>
      </c>
      <c r="BH18" s="62">
        <f t="shared" si="37"/>
        <v>119173.11430551659</v>
      </c>
      <c r="BI18" s="52">
        <v>30648</v>
      </c>
      <c r="BJ18" s="49">
        <v>37051.348970384497</v>
      </c>
      <c r="BK18" s="52">
        <v>9226</v>
      </c>
      <c r="BL18" s="49">
        <v>33921.006521357878</v>
      </c>
      <c r="BM18" s="52">
        <v>10752</v>
      </c>
      <c r="BN18" s="49">
        <v>48200.75881377422</v>
      </c>
      <c r="BO18" s="52">
        <v>1498</v>
      </c>
      <c r="BP18" s="49">
        <v>3406.9535403584005</v>
      </c>
      <c r="BQ18" s="52">
        <v>2479</v>
      </c>
      <c r="BR18" s="49">
        <v>6899.5900000000029</v>
      </c>
    </row>
    <row r="19" spans="1:174" s="16" customFormat="1" ht="15.75" customHeight="1" x14ac:dyDescent="0.25">
      <c r="A19" s="17" t="s">
        <v>8</v>
      </c>
      <c r="B19" s="54">
        <f t="shared" si="34"/>
        <v>212437.80013767397</v>
      </c>
      <c r="C19" s="54">
        <f t="shared" si="35"/>
        <v>7648.7283600000001</v>
      </c>
      <c r="D19" s="49">
        <v>7648.7283600000001</v>
      </c>
      <c r="E19" s="49"/>
      <c r="F19" s="55"/>
      <c r="G19" s="52"/>
      <c r="H19" s="49"/>
      <c r="I19" s="52"/>
      <c r="J19" s="49"/>
      <c r="K19" s="55"/>
      <c r="L19" s="52"/>
      <c r="M19" s="49"/>
      <c r="N19" s="52"/>
      <c r="O19" s="49"/>
      <c r="P19" s="62"/>
      <c r="Q19" s="49"/>
      <c r="R19" s="49"/>
      <c r="S19" s="49"/>
      <c r="T19" s="49"/>
      <c r="U19" s="54">
        <v>204789.07177767396</v>
      </c>
      <c r="V19" s="52">
        <v>2116.3999999999996</v>
      </c>
      <c r="W19" s="49">
        <v>14548.901819679679</v>
      </c>
      <c r="X19" s="56">
        <v>854</v>
      </c>
      <c r="Y19" s="54">
        <v>42480.984236228207</v>
      </c>
      <c r="Z19" s="13"/>
      <c r="AA19" s="13"/>
      <c r="AB19" s="13"/>
      <c r="AC19" s="13"/>
      <c r="AD19" s="53">
        <v>360</v>
      </c>
      <c r="AE19" s="62">
        <v>10110.183809396363</v>
      </c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62">
        <v>137649.00191236971</v>
      </c>
      <c r="AS19" s="66">
        <v>19612</v>
      </c>
      <c r="AT19" s="62">
        <v>56702.748109757398</v>
      </c>
      <c r="AU19" s="52">
        <v>118</v>
      </c>
      <c r="AV19" s="49">
        <v>229.03940941559995</v>
      </c>
      <c r="AW19" s="66">
        <v>1122</v>
      </c>
      <c r="AX19" s="62">
        <v>3269.6173200000003</v>
      </c>
      <c r="AY19" s="52">
        <v>64</v>
      </c>
      <c r="AZ19" s="49">
        <v>359.95231999999999</v>
      </c>
      <c r="BA19" s="52"/>
      <c r="BB19" s="49"/>
      <c r="BC19" s="52"/>
      <c r="BD19" s="49"/>
      <c r="BE19" s="66">
        <v>6738</v>
      </c>
      <c r="BF19" s="62">
        <v>9836.1993173109113</v>
      </c>
      <c r="BG19" s="66">
        <f t="shared" si="36"/>
        <v>32974</v>
      </c>
      <c r="BH19" s="62">
        <f t="shared" si="37"/>
        <v>67840.43716530141</v>
      </c>
      <c r="BI19" s="52">
        <v>24650</v>
      </c>
      <c r="BJ19" s="49">
        <v>32616.466687054002</v>
      </c>
      <c r="BK19" s="52">
        <v>3794</v>
      </c>
      <c r="BL19" s="49">
        <v>13658.200778943003</v>
      </c>
      <c r="BM19" s="52">
        <v>4530</v>
      </c>
      <c r="BN19" s="49">
        <v>21565.769699304401</v>
      </c>
      <c r="BO19" s="52">
        <v>618</v>
      </c>
      <c r="BP19" s="49">
        <v>1257.2546888608001</v>
      </c>
      <c r="BQ19" s="52">
        <v>1174</v>
      </c>
      <c r="BR19" s="49">
        <v>4189.3499999999995</v>
      </c>
    </row>
    <row r="20" spans="1:174" s="16" customFormat="1" ht="15.75" customHeight="1" x14ac:dyDescent="0.25">
      <c r="A20" s="17" t="s">
        <v>9</v>
      </c>
      <c r="B20" s="54">
        <f t="shared" si="34"/>
        <v>358229.27345440298</v>
      </c>
      <c r="C20" s="54">
        <f t="shared" si="35"/>
        <v>20285.67699</v>
      </c>
      <c r="D20" s="49"/>
      <c r="E20" s="49">
        <v>20285.67699</v>
      </c>
      <c r="F20" s="55"/>
      <c r="G20" s="52"/>
      <c r="H20" s="49"/>
      <c r="I20" s="52"/>
      <c r="J20" s="49"/>
      <c r="K20" s="55"/>
      <c r="L20" s="52"/>
      <c r="M20" s="49"/>
      <c r="N20" s="52"/>
      <c r="O20" s="49"/>
      <c r="P20" s="62"/>
      <c r="Q20" s="49"/>
      <c r="R20" s="49"/>
      <c r="S20" s="49"/>
      <c r="T20" s="49"/>
      <c r="U20" s="54">
        <v>337943.59646440297</v>
      </c>
      <c r="V20" s="52"/>
      <c r="W20" s="49"/>
      <c r="X20" s="56">
        <v>1600</v>
      </c>
      <c r="Y20" s="54">
        <v>67985.895196089055</v>
      </c>
      <c r="Z20" s="13"/>
      <c r="AA20" s="13"/>
      <c r="AB20" s="13"/>
      <c r="AC20" s="13"/>
      <c r="AD20" s="53">
        <v>854</v>
      </c>
      <c r="AE20" s="62">
        <v>20347.065117136859</v>
      </c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62">
        <v>249610.63615117705</v>
      </c>
      <c r="AS20" s="66">
        <v>33695</v>
      </c>
      <c r="AT20" s="62">
        <v>101927.3189237598</v>
      </c>
      <c r="AU20" s="52">
        <v>903</v>
      </c>
      <c r="AV20" s="49">
        <v>1207.3650097193997</v>
      </c>
      <c r="AW20" s="66">
        <v>8639</v>
      </c>
      <c r="AX20" s="62">
        <v>22886.538894000001</v>
      </c>
      <c r="AY20" s="52">
        <v>479</v>
      </c>
      <c r="AZ20" s="49">
        <v>2694.018145</v>
      </c>
      <c r="BA20" s="52">
        <v>442</v>
      </c>
      <c r="BB20" s="49">
        <v>2077.2010999999998</v>
      </c>
      <c r="BC20" s="52">
        <v>511</v>
      </c>
      <c r="BD20" s="49">
        <v>1083.6056489999999</v>
      </c>
      <c r="BE20" s="66">
        <v>13519</v>
      </c>
      <c r="BF20" s="62">
        <v>20260.006474007172</v>
      </c>
      <c r="BG20" s="66">
        <f t="shared" si="36"/>
        <v>45733</v>
      </c>
      <c r="BH20" s="62">
        <f t="shared" si="37"/>
        <v>104536.7718594101</v>
      </c>
      <c r="BI20" s="52">
        <v>26841</v>
      </c>
      <c r="BJ20" s="49">
        <v>25314.516852607994</v>
      </c>
      <c r="BK20" s="52">
        <v>7997</v>
      </c>
      <c r="BL20" s="49">
        <v>29804.237495546709</v>
      </c>
      <c r="BM20" s="52">
        <v>10895</v>
      </c>
      <c r="BN20" s="49">
        <v>49418.017511255399</v>
      </c>
      <c r="BO20" s="52">
        <v>1711</v>
      </c>
      <c r="BP20" s="49">
        <v>3284.8341596896012</v>
      </c>
      <c r="BQ20" s="52">
        <v>909</v>
      </c>
      <c r="BR20" s="49">
        <v>3464.7149999999997</v>
      </c>
    </row>
    <row r="21" spans="1:174" s="16" customFormat="1" ht="15.75" customHeight="1" x14ac:dyDescent="0.25">
      <c r="A21" s="17" t="s">
        <v>10</v>
      </c>
      <c r="B21" s="54">
        <f t="shared" si="34"/>
        <v>151058.86893855283</v>
      </c>
      <c r="C21" s="54">
        <f t="shared" si="35"/>
        <v>0</v>
      </c>
      <c r="D21" s="49"/>
      <c r="E21" s="49"/>
      <c r="F21" s="55"/>
      <c r="G21" s="52"/>
      <c r="H21" s="49"/>
      <c r="I21" s="52"/>
      <c r="J21" s="49"/>
      <c r="K21" s="55"/>
      <c r="L21" s="52"/>
      <c r="M21" s="49"/>
      <c r="N21" s="52"/>
      <c r="O21" s="49"/>
      <c r="P21" s="62"/>
      <c r="Q21" s="49"/>
      <c r="R21" s="49"/>
      <c r="S21" s="49"/>
      <c r="T21" s="49"/>
      <c r="U21" s="54">
        <v>151058.86893855283</v>
      </c>
      <c r="V21" s="52">
        <v>2429.7192784390722</v>
      </c>
      <c r="W21" s="49">
        <v>15221.497572165668</v>
      </c>
      <c r="X21" s="56">
        <v>863</v>
      </c>
      <c r="Y21" s="54">
        <v>53985.918392501473</v>
      </c>
      <c r="Z21" s="13"/>
      <c r="AA21" s="13"/>
      <c r="AB21" s="13"/>
      <c r="AC21" s="13"/>
      <c r="AD21" s="53">
        <v>431</v>
      </c>
      <c r="AE21" s="62">
        <v>11230.294547716492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62">
        <v>70621.15842616919</v>
      </c>
      <c r="AS21" s="66">
        <v>13595</v>
      </c>
      <c r="AT21" s="62">
        <v>40056.460736869201</v>
      </c>
      <c r="AU21" s="52"/>
      <c r="AV21" s="49"/>
      <c r="AW21" s="66">
        <v>701</v>
      </c>
      <c r="AX21" s="62">
        <v>1846.8944999999997</v>
      </c>
      <c r="AY21" s="52"/>
      <c r="AZ21" s="49"/>
      <c r="BA21" s="52"/>
      <c r="BB21" s="49"/>
      <c r="BC21" s="52"/>
      <c r="BD21" s="49"/>
      <c r="BE21" s="66">
        <v>3852</v>
      </c>
      <c r="BF21" s="62">
        <v>5793.5023912537199</v>
      </c>
      <c r="BG21" s="66">
        <f t="shared" si="36"/>
        <v>14383</v>
      </c>
      <c r="BH21" s="62">
        <f t="shared" si="37"/>
        <v>22924.300798046272</v>
      </c>
      <c r="BI21" s="52">
        <v>10650</v>
      </c>
      <c r="BJ21" s="49">
        <v>4531.0459210199997</v>
      </c>
      <c r="BK21" s="52">
        <v>1389</v>
      </c>
      <c r="BL21" s="49">
        <v>5917.147061154471</v>
      </c>
      <c r="BM21" s="52">
        <v>2344</v>
      </c>
      <c r="BN21" s="49">
        <v>12476.107815871799</v>
      </c>
      <c r="BO21" s="52">
        <v>224</v>
      </c>
      <c r="BP21" s="49">
        <v>438.09530229760003</v>
      </c>
      <c r="BQ21" s="52">
        <v>510</v>
      </c>
      <c r="BR21" s="49">
        <v>1990.145</v>
      </c>
    </row>
    <row r="22" spans="1:174" s="16" customFormat="1" ht="15.75" customHeight="1" x14ac:dyDescent="0.25">
      <c r="A22" s="17" t="s">
        <v>11</v>
      </c>
      <c r="B22" s="54">
        <f t="shared" si="34"/>
        <v>137177.3144989892</v>
      </c>
      <c r="C22" s="54">
        <f t="shared" si="35"/>
        <v>2768.1465899999998</v>
      </c>
      <c r="D22" s="49">
        <v>2768.1465899999998</v>
      </c>
      <c r="E22" s="49"/>
      <c r="F22" s="55"/>
      <c r="G22" s="52"/>
      <c r="H22" s="49"/>
      <c r="I22" s="52"/>
      <c r="J22" s="49"/>
      <c r="K22" s="55"/>
      <c r="L22" s="52"/>
      <c r="M22" s="49"/>
      <c r="N22" s="52"/>
      <c r="O22" s="49"/>
      <c r="P22" s="62"/>
      <c r="Q22" s="49"/>
      <c r="R22" s="49"/>
      <c r="S22" s="49"/>
      <c r="T22" s="49"/>
      <c r="U22" s="54">
        <v>134409.16790898921</v>
      </c>
      <c r="V22" s="52">
        <v>2150.7994207878264</v>
      </c>
      <c r="W22" s="49">
        <v>11927.378610889018</v>
      </c>
      <c r="X22" s="56">
        <v>567</v>
      </c>
      <c r="Y22" s="54">
        <v>28270.22981184809</v>
      </c>
      <c r="Z22" s="13"/>
      <c r="AA22" s="13"/>
      <c r="AB22" s="13"/>
      <c r="AC22" s="13"/>
      <c r="AD22" s="53">
        <v>322</v>
      </c>
      <c r="AE22" s="62">
        <v>8051.7091566245072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62">
        <v>86159.850329627603</v>
      </c>
      <c r="AS22" s="66">
        <v>14878</v>
      </c>
      <c r="AT22" s="62">
        <v>43687.706249687406</v>
      </c>
      <c r="AU22" s="52"/>
      <c r="AV22" s="49"/>
      <c r="AW22" s="66">
        <v>1266</v>
      </c>
      <c r="AX22" s="62">
        <v>3217.1397499999998</v>
      </c>
      <c r="AY22" s="52"/>
      <c r="AZ22" s="49"/>
      <c r="BA22" s="52"/>
      <c r="BB22" s="49"/>
      <c r="BC22" s="52"/>
      <c r="BD22" s="49"/>
      <c r="BE22" s="66">
        <v>3785</v>
      </c>
      <c r="BF22" s="62">
        <v>5573.9744718939846</v>
      </c>
      <c r="BG22" s="66">
        <f t="shared" si="36"/>
        <v>12845</v>
      </c>
      <c r="BH22" s="62">
        <f t="shared" si="37"/>
        <v>33681.029858046226</v>
      </c>
      <c r="BI22" s="52">
        <v>7557</v>
      </c>
      <c r="BJ22" s="49">
        <v>10009.636583971998</v>
      </c>
      <c r="BK22" s="52">
        <v>2248</v>
      </c>
      <c r="BL22" s="49">
        <v>8535.2331220788183</v>
      </c>
      <c r="BM22" s="52">
        <v>3040</v>
      </c>
      <c r="BN22" s="49">
        <v>15136.160151995407</v>
      </c>
      <c r="BO22" s="52">
        <v>198</v>
      </c>
      <c r="BP22" s="49">
        <v>419.3711278720001</v>
      </c>
      <c r="BQ22" s="52">
        <v>788</v>
      </c>
      <c r="BR22" s="49">
        <v>2230.0400000000004</v>
      </c>
    </row>
    <row r="23" spans="1:174" s="16" customFormat="1" ht="15.75" customHeight="1" x14ac:dyDescent="0.25">
      <c r="A23" s="17" t="s">
        <v>12</v>
      </c>
      <c r="B23" s="54">
        <f t="shared" si="34"/>
        <v>216867.65348427664</v>
      </c>
      <c r="C23" s="54">
        <f t="shared" si="35"/>
        <v>0</v>
      </c>
      <c r="D23" s="49"/>
      <c r="E23" s="49"/>
      <c r="F23" s="55"/>
      <c r="G23" s="52"/>
      <c r="H23" s="49"/>
      <c r="I23" s="52"/>
      <c r="J23" s="49"/>
      <c r="K23" s="55"/>
      <c r="L23" s="52"/>
      <c r="M23" s="49"/>
      <c r="N23" s="52"/>
      <c r="O23" s="49"/>
      <c r="P23" s="62"/>
      <c r="Q23" s="49"/>
      <c r="R23" s="49"/>
      <c r="S23" s="49"/>
      <c r="T23" s="49"/>
      <c r="U23" s="54">
        <v>216867.65348427664</v>
      </c>
      <c r="V23" s="52">
        <v>3325.0000000000005</v>
      </c>
      <c r="W23" s="49">
        <v>28505.488167599622</v>
      </c>
      <c r="X23" s="56">
        <v>941</v>
      </c>
      <c r="Y23" s="54">
        <v>45509.857779100603</v>
      </c>
      <c r="Z23" s="13"/>
      <c r="AA23" s="13"/>
      <c r="AB23" s="13"/>
      <c r="AC23" s="13"/>
      <c r="AD23" s="53">
        <v>397</v>
      </c>
      <c r="AE23" s="62">
        <v>8917.3968015679493</v>
      </c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62">
        <v>133934.91073600846</v>
      </c>
      <c r="AS23" s="66">
        <v>20321</v>
      </c>
      <c r="AT23" s="62">
        <v>60770.97098381821</v>
      </c>
      <c r="AU23" s="52">
        <v>251</v>
      </c>
      <c r="AV23" s="49">
        <v>443.95278437160005</v>
      </c>
      <c r="AW23" s="66">
        <v>1633</v>
      </c>
      <c r="AX23" s="62">
        <v>4289.1441300000006</v>
      </c>
      <c r="AY23" s="52">
        <v>26</v>
      </c>
      <c r="AZ23" s="49">
        <v>146.23062999999999</v>
      </c>
      <c r="BA23" s="52"/>
      <c r="BB23" s="49"/>
      <c r="BC23" s="52"/>
      <c r="BD23" s="49"/>
      <c r="BE23" s="66">
        <v>6105</v>
      </c>
      <c r="BF23" s="62">
        <v>9232.9047963525372</v>
      </c>
      <c r="BG23" s="66">
        <f t="shared" si="36"/>
        <v>45367</v>
      </c>
      <c r="BH23" s="62">
        <f t="shared" si="37"/>
        <v>59641.890388257307</v>
      </c>
      <c r="BI23" s="52">
        <v>38749</v>
      </c>
      <c r="BJ23" s="49">
        <v>30418.932409644502</v>
      </c>
      <c r="BK23" s="52">
        <v>2815</v>
      </c>
      <c r="BL23" s="49">
        <v>11235.051211036394</v>
      </c>
      <c r="BM23" s="52">
        <v>3803</v>
      </c>
      <c r="BN23" s="49">
        <v>17987.906767576405</v>
      </c>
      <c r="BO23" s="52">
        <v>725</v>
      </c>
      <c r="BP23" s="49">
        <v>1325.8734751018733</v>
      </c>
      <c r="BQ23" s="52">
        <v>797</v>
      </c>
      <c r="BR23" s="49">
        <v>2013.8100000000002</v>
      </c>
    </row>
    <row r="24" spans="1:174" s="16" customFormat="1" ht="15.75" customHeight="1" x14ac:dyDescent="0.25">
      <c r="A24" s="17" t="s">
        <v>13</v>
      </c>
      <c r="B24" s="54">
        <f>C24+F24+U24</f>
        <v>141901.20440343505</v>
      </c>
      <c r="C24" s="54">
        <f t="shared" si="35"/>
        <v>0</v>
      </c>
      <c r="D24" s="49"/>
      <c r="E24" s="49"/>
      <c r="F24" s="55"/>
      <c r="G24" s="52"/>
      <c r="H24" s="49"/>
      <c r="I24" s="52"/>
      <c r="J24" s="49"/>
      <c r="K24" s="55"/>
      <c r="L24" s="52"/>
      <c r="M24" s="49"/>
      <c r="N24" s="52"/>
      <c r="O24" s="49"/>
      <c r="P24" s="62"/>
      <c r="Q24" s="49"/>
      <c r="R24" s="49"/>
      <c r="S24" s="49"/>
      <c r="T24" s="49"/>
      <c r="U24" s="54">
        <v>141901.20440343505</v>
      </c>
      <c r="V24" s="52">
        <v>2685.6000000000004</v>
      </c>
      <c r="W24" s="49">
        <v>18596.357369153571</v>
      </c>
      <c r="X24" s="56">
        <v>878</v>
      </c>
      <c r="Y24" s="54">
        <v>40542.407166106444</v>
      </c>
      <c r="Z24" s="13"/>
      <c r="AA24" s="13"/>
      <c r="AB24" s="13"/>
      <c r="AC24" s="13"/>
      <c r="AD24" s="53">
        <v>203</v>
      </c>
      <c r="AE24" s="62">
        <v>4747.0953861580583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62">
        <v>78015.344956726476</v>
      </c>
      <c r="AS24" s="66">
        <v>8792</v>
      </c>
      <c r="AT24" s="62">
        <v>26475.961250174099</v>
      </c>
      <c r="AU24" s="52">
        <v>54</v>
      </c>
      <c r="AV24" s="49">
        <v>57.161062627199996</v>
      </c>
      <c r="AW24" s="66">
        <v>1708</v>
      </c>
      <c r="AX24" s="62">
        <v>4265.628999999999</v>
      </c>
      <c r="AY24" s="52"/>
      <c r="AZ24" s="49"/>
      <c r="BA24" s="52"/>
      <c r="BB24" s="49"/>
      <c r="BC24" s="52"/>
      <c r="BD24" s="49"/>
      <c r="BE24" s="66">
        <v>4664</v>
      </c>
      <c r="BF24" s="62">
        <v>7217.1613728878037</v>
      </c>
      <c r="BG24" s="66">
        <f t="shared" si="36"/>
        <v>16354</v>
      </c>
      <c r="BH24" s="62">
        <f t="shared" si="37"/>
        <v>40056.593333664568</v>
      </c>
      <c r="BI24" s="52">
        <v>10676</v>
      </c>
      <c r="BJ24" s="49">
        <v>14425.227806020001</v>
      </c>
      <c r="BK24" s="52">
        <v>2056</v>
      </c>
      <c r="BL24" s="49">
        <v>8507.6770891918623</v>
      </c>
      <c r="BM24" s="52">
        <v>3622</v>
      </c>
      <c r="BN24" s="49">
        <v>17123.688438452711</v>
      </c>
      <c r="BO24" s="52">
        <v>304</v>
      </c>
      <c r="BP24" s="49">
        <v>760.64167006937646</v>
      </c>
      <c r="BQ24" s="52">
        <v>917</v>
      </c>
      <c r="BR24" s="49">
        <v>2484.8752580929995</v>
      </c>
    </row>
    <row r="25" spans="1:174" s="16" customFormat="1" ht="15.75" customHeight="1" x14ac:dyDescent="0.25">
      <c r="A25" s="17" t="s">
        <v>83</v>
      </c>
      <c r="B25" s="54">
        <f t="shared" si="34"/>
        <v>214592.30152466518</v>
      </c>
      <c r="C25" s="54">
        <f t="shared" si="35"/>
        <v>2991.6393600000001</v>
      </c>
      <c r="D25" s="49">
        <v>2991.6393600000001</v>
      </c>
      <c r="E25" s="49"/>
      <c r="F25" s="55"/>
      <c r="G25" s="52"/>
      <c r="H25" s="49"/>
      <c r="I25" s="52"/>
      <c r="J25" s="49"/>
      <c r="K25" s="55"/>
      <c r="L25" s="52"/>
      <c r="M25" s="49"/>
      <c r="N25" s="52"/>
      <c r="O25" s="49"/>
      <c r="P25" s="62"/>
      <c r="Q25" s="49"/>
      <c r="R25" s="49"/>
      <c r="S25" s="49"/>
      <c r="T25" s="49"/>
      <c r="U25" s="54">
        <v>211600.66216466518</v>
      </c>
      <c r="V25" s="52">
        <v>2056.6400000000003</v>
      </c>
      <c r="W25" s="49">
        <v>10905.905747507104</v>
      </c>
      <c r="X25" s="56">
        <v>845</v>
      </c>
      <c r="Y25" s="54">
        <v>37434.371400888696</v>
      </c>
      <c r="Z25" s="13"/>
      <c r="AA25" s="13"/>
      <c r="AB25" s="13"/>
      <c r="AC25" s="13"/>
      <c r="AD25" s="53">
        <v>804</v>
      </c>
      <c r="AE25" s="62">
        <v>16864.263011745457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62">
        <v>146396.1220045239</v>
      </c>
      <c r="AS25" s="66">
        <v>19925</v>
      </c>
      <c r="AT25" s="62">
        <v>59336.1730347189</v>
      </c>
      <c r="AU25" s="52"/>
      <c r="AV25" s="49"/>
      <c r="AW25" s="66">
        <v>2663</v>
      </c>
      <c r="AX25" s="62">
        <v>7452.4358999999995</v>
      </c>
      <c r="AY25" s="52"/>
      <c r="AZ25" s="49"/>
      <c r="BA25" s="52">
        <v>238</v>
      </c>
      <c r="BB25" s="49">
        <v>1118.4929</v>
      </c>
      <c r="BC25" s="52"/>
      <c r="BD25" s="49"/>
      <c r="BE25" s="66">
        <v>6900</v>
      </c>
      <c r="BF25" s="62">
        <v>10683.741972970562</v>
      </c>
      <c r="BG25" s="66">
        <f t="shared" si="36"/>
        <v>27614</v>
      </c>
      <c r="BH25" s="62">
        <f t="shared" si="37"/>
        <v>68923.771096834404</v>
      </c>
      <c r="BI25" s="52">
        <v>19971</v>
      </c>
      <c r="BJ25" s="49">
        <v>31524.539228594003</v>
      </c>
      <c r="BK25" s="52">
        <v>3130</v>
      </c>
      <c r="BL25" s="49">
        <v>12653.136509574004</v>
      </c>
      <c r="BM25" s="52">
        <v>4513</v>
      </c>
      <c r="BN25" s="49">
        <v>24746.095358666393</v>
      </c>
      <c r="BO25" s="52">
        <v>313</v>
      </c>
      <c r="BP25" s="49">
        <v>714.41521213760018</v>
      </c>
      <c r="BQ25" s="52">
        <v>1214</v>
      </c>
      <c r="BR25" s="49">
        <v>3323.26</v>
      </c>
    </row>
    <row r="26" spans="1:174" s="16" customFormat="1" ht="15.75" customHeight="1" x14ac:dyDescent="0.25">
      <c r="A26" s="17" t="s">
        <v>14</v>
      </c>
      <c r="B26" s="54">
        <f t="shared" si="34"/>
        <v>157059.14699334203</v>
      </c>
      <c r="C26" s="54">
        <f t="shared" si="35"/>
        <v>1989.11024</v>
      </c>
      <c r="D26" s="49">
        <v>1989.11024</v>
      </c>
      <c r="E26" s="49"/>
      <c r="F26" s="55"/>
      <c r="G26" s="52"/>
      <c r="H26" s="49"/>
      <c r="I26" s="52"/>
      <c r="J26" s="49"/>
      <c r="K26" s="55"/>
      <c r="L26" s="52"/>
      <c r="M26" s="49"/>
      <c r="N26" s="52"/>
      <c r="O26" s="49"/>
      <c r="P26" s="62"/>
      <c r="Q26" s="49"/>
      <c r="R26" s="49"/>
      <c r="S26" s="49"/>
      <c r="T26" s="49"/>
      <c r="U26" s="54">
        <v>155070.03675334202</v>
      </c>
      <c r="V26" s="52">
        <v>1576.0799999999997</v>
      </c>
      <c r="W26" s="49">
        <v>6404.7428802351187</v>
      </c>
      <c r="X26" s="56">
        <v>551</v>
      </c>
      <c r="Y26" s="54">
        <v>28210.294900278863</v>
      </c>
      <c r="Z26" s="13"/>
      <c r="AA26" s="13"/>
      <c r="AB26" s="13"/>
      <c r="AC26" s="13"/>
      <c r="AD26" s="53">
        <v>486</v>
      </c>
      <c r="AE26" s="62">
        <v>10128.829929527647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62">
        <v>110326.16904330038</v>
      </c>
      <c r="AS26" s="66">
        <v>15046</v>
      </c>
      <c r="AT26" s="62">
        <v>46809.373033673401</v>
      </c>
      <c r="AU26" s="52">
        <v>106</v>
      </c>
      <c r="AV26" s="49">
        <v>205.74726608519998</v>
      </c>
      <c r="AW26" s="66">
        <v>3437</v>
      </c>
      <c r="AX26" s="62">
        <v>10418.677179999999</v>
      </c>
      <c r="AY26" s="52">
        <v>76</v>
      </c>
      <c r="AZ26" s="49">
        <v>427.44337999999999</v>
      </c>
      <c r="BA26" s="52">
        <v>546</v>
      </c>
      <c r="BB26" s="49">
        <v>2565.9543000000003</v>
      </c>
      <c r="BC26" s="52"/>
      <c r="BD26" s="49"/>
      <c r="BE26" s="66">
        <v>4680</v>
      </c>
      <c r="BF26" s="62">
        <v>6769.6964778331203</v>
      </c>
      <c r="BG26" s="66">
        <f t="shared" si="36"/>
        <v>17537</v>
      </c>
      <c r="BH26" s="62">
        <f t="shared" si="37"/>
        <v>46328.422351793866</v>
      </c>
      <c r="BI26" s="52">
        <v>10979</v>
      </c>
      <c r="BJ26" s="49">
        <v>17710.762058189997</v>
      </c>
      <c r="BK26" s="52">
        <v>2611</v>
      </c>
      <c r="BL26" s="49">
        <v>9963.494448041467</v>
      </c>
      <c r="BM26" s="52">
        <v>3947</v>
      </c>
      <c r="BN26" s="49">
        <v>18654.165845562406</v>
      </c>
      <c r="BO26" s="52">
        <v>475</v>
      </c>
      <c r="BP26" s="49">
        <v>984.23808131840008</v>
      </c>
      <c r="BQ26" s="52">
        <v>955</v>
      </c>
      <c r="BR26" s="49">
        <v>2597.0299999999997</v>
      </c>
    </row>
    <row r="27" spans="1:174" s="16" customFormat="1" ht="15.75" customHeight="1" x14ac:dyDescent="0.25">
      <c r="A27" s="17" t="s">
        <v>15</v>
      </c>
      <c r="B27" s="54">
        <f t="shared" si="34"/>
        <v>125452.8728109923</v>
      </c>
      <c r="C27" s="54">
        <f t="shared" si="35"/>
        <v>3407.57782</v>
      </c>
      <c r="D27" s="49">
        <v>3407.57782</v>
      </c>
      <c r="E27" s="49"/>
      <c r="F27" s="55"/>
      <c r="G27" s="52"/>
      <c r="H27" s="49"/>
      <c r="I27" s="52"/>
      <c r="J27" s="49"/>
      <c r="K27" s="55"/>
      <c r="L27" s="52"/>
      <c r="M27" s="49"/>
      <c r="N27" s="52"/>
      <c r="O27" s="49"/>
      <c r="P27" s="62"/>
      <c r="Q27" s="49"/>
      <c r="R27" s="49"/>
      <c r="S27" s="49"/>
      <c r="T27" s="49"/>
      <c r="U27" s="54">
        <v>122045.29499099229</v>
      </c>
      <c r="V27" s="52">
        <v>2306.48</v>
      </c>
      <c r="W27" s="49">
        <v>13716.539856837782</v>
      </c>
      <c r="X27" s="56">
        <v>631</v>
      </c>
      <c r="Y27" s="54">
        <v>31279.019543961636</v>
      </c>
      <c r="Z27" s="13"/>
      <c r="AA27" s="13"/>
      <c r="AB27" s="13"/>
      <c r="AC27" s="13"/>
      <c r="AD27" s="53">
        <v>149</v>
      </c>
      <c r="AE27" s="62">
        <v>3559.3169589360937</v>
      </c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62">
        <v>73490.418631256776</v>
      </c>
      <c r="AS27" s="66">
        <v>14454</v>
      </c>
      <c r="AT27" s="62">
        <v>41562.45418240835</v>
      </c>
      <c r="AU27" s="52"/>
      <c r="AV27" s="49"/>
      <c r="AW27" s="66">
        <v>366</v>
      </c>
      <c r="AX27" s="62">
        <v>930.2864999813944</v>
      </c>
      <c r="AY27" s="52"/>
      <c r="AZ27" s="49"/>
      <c r="BA27" s="52"/>
      <c r="BB27" s="49"/>
      <c r="BC27" s="52"/>
      <c r="BD27" s="49"/>
      <c r="BE27" s="66">
        <v>4303</v>
      </c>
      <c r="BF27" s="62">
        <v>6414.2027376397473</v>
      </c>
      <c r="BG27" s="66">
        <f t="shared" si="36"/>
        <v>12747</v>
      </c>
      <c r="BH27" s="62">
        <f t="shared" si="37"/>
        <v>24583.475211227291</v>
      </c>
      <c r="BI27" s="52">
        <v>8847</v>
      </c>
      <c r="BJ27" s="49">
        <v>6076.7640862664011</v>
      </c>
      <c r="BK27" s="52">
        <v>1974</v>
      </c>
      <c r="BL27" s="49">
        <v>7171.9983486082965</v>
      </c>
      <c r="BM27" s="52">
        <v>1926</v>
      </c>
      <c r="BN27" s="49">
        <v>11334.712776352593</v>
      </c>
      <c r="BO27" s="52">
        <v>90</v>
      </c>
      <c r="BP27" s="49">
        <v>151.72991278720002</v>
      </c>
      <c r="BQ27" s="52">
        <v>617</v>
      </c>
      <c r="BR27" s="49">
        <v>1840.04</v>
      </c>
    </row>
    <row r="28" spans="1:174" s="16" customFormat="1" ht="15.75" customHeight="1" x14ac:dyDescent="0.25">
      <c r="A28" s="17" t="s">
        <v>84</v>
      </c>
      <c r="B28" s="54">
        <f t="shared" si="34"/>
        <v>428853.78038842621</v>
      </c>
      <c r="C28" s="54">
        <f t="shared" si="35"/>
        <v>1755.50413</v>
      </c>
      <c r="D28" s="49"/>
      <c r="E28" s="49">
        <v>1755.50413</v>
      </c>
      <c r="F28" s="55">
        <f t="shared" ref="F28:F45" si="38">H28+J28+K28+P28</f>
        <v>2372.2707799999998</v>
      </c>
      <c r="G28" s="66">
        <v>28</v>
      </c>
      <c r="H28" s="62">
        <v>2359.2979599999999</v>
      </c>
      <c r="I28" s="66"/>
      <c r="J28" s="62"/>
      <c r="K28" s="55">
        <f t="shared" ref="K28:K38" si="39">M28+O28</f>
        <v>12.97282</v>
      </c>
      <c r="L28" s="52"/>
      <c r="M28" s="49"/>
      <c r="N28" s="52">
        <v>38</v>
      </c>
      <c r="O28" s="49">
        <v>12.97282</v>
      </c>
      <c r="P28" s="62"/>
      <c r="Q28" s="49"/>
      <c r="R28" s="49"/>
      <c r="S28" s="49"/>
      <c r="T28" s="49"/>
      <c r="U28" s="54">
        <v>424726.00547842623</v>
      </c>
      <c r="V28" s="52">
        <v>3322.7523213482223</v>
      </c>
      <c r="W28" s="49">
        <v>28466.962139713571</v>
      </c>
      <c r="X28" s="56">
        <v>1789</v>
      </c>
      <c r="Y28" s="54">
        <v>125689.23603132377</v>
      </c>
      <c r="Z28" s="13"/>
      <c r="AA28" s="13"/>
      <c r="AB28" s="13"/>
      <c r="AC28" s="13"/>
      <c r="AD28" s="53">
        <v>1044</v>
      </c>
      <c r="AE28" s="62">
        <v>30876.438775011138</v>
      </c>
      <c r="AF28" s="13"/>
      <c r="AG28" s="13"/>
      <c r="AH28" s="13"/>
      <c r="AI28" s="13"/>
      <c r="AJ28" s="51">
        <v>12</v>
      </c>
      <c r="AK28" s="49">
        <v>1886.3192237423852</v>
      </c>
      <c r="AL28" s="13"/>
      <c r="AM28" s="13"/>
      <c r="AN28" s="13"/>
      <c r="AO28" s="13"/>
      <c r="AP28" s="13"/>
      <c r="AQ28" s="13"/>
      <c r="AR28" s="62">
        <v>239693.36853237776</v>
      </c>
      <c r="AS28" s="66">
        <v>36933</v>
      </c>
      <c r="AT28" s="62">
        <v>115064.00698849499</v>
      </c>
      <c r="AU28" s="52">
        <v>669</v>
      </c>
      <c r="AV28" s="49">
        <v>1179.4030347707999</v>
      </c>
      <c r="AW28" s="66">
        <v>2914</v>
      </c>
      <c r="AX28" s="62">
        <v>8263.423765466885</v>
      </c>
      <c r="AY28" s="52">
        <v>88</v>
      </c>
      <c r="AZ28" s="49">
        <v>494.93444</v>
      </c>
      <c r="BA28" s="52">
        <v>150</v>
      </c>
      <c r="BB28" s="49">
        <v>704.93249999999989</v>
      </c>
      <c r="BC28" s="52"/>
      <c r="BD28" s="49"/>
      <c r="BE28" s="66">
        <v>12909</v>
      </c>
      <c r="BF28" s="62">
        <v>19717.106860106029</v>
      </c>
      <c r="BG28" s="66">
        <f t="shared" si="36"/>
        <v>70462</v>
      </c>
      <c r="BH28" s="62">
        <f t="shared" si="37"/>
        <v>96648.830918309832</v>
      </c>
      <c r="BI28" s="52">
        <v>53494</v>
      </c>
      <c r="BJ28" s="49">
        <v>24986.9103540465</v>
      </c>
      <c r="BK28" s="52">
        <v>7163</v>
      </c>
      <c r="BL28" s="49">
        <v>28233.292880090332</v>
      </c>
      <c r="BM28" s="52">
        <v>9805</v>
      </c>
      <c r="BN28" s="49">
        <v>43428.627684173</v>
      </c>
      <c r="BO28" s="52">
        <v>1465</v>
      </c>
      <c r="BP28" s="49">
        <v>3020.7592003488007</v>
      </c>
      <c r="BQ28" s="52">
        <v>2378</v>
      </c>
      <c r="BR28" s="49">
        <v>7490.7400000000007</v>
      </c>
    </row>
    <row r="29" spans="1:174" s="16" customFormat="1" ht="15.75" customHeight="1" x14ac:dyDescent="0.25">
      <c r="A29" s="17" t="s">
        <v>16</v>
      </c>
      <c r="B29" s="54">
        <f t="shared" si="34"/>
        <v>107978.2845215992</v>
      </c>
      <c r="C29" s="54">
        <f t="shared" si="35"/>
        <v>0</v>
      </c>
      <c r="D29" s="49"/>
      <c r="E29" s="49"/>
      <c r="F29" s="55"/>
      <c r="G29" s="66"/>
      <c r="H29" s="62"/>
      <c r="I29" s="66"/>
      <c r="J29" s="62"/>
      <c r="K29" s="55"/>
      <c r="L29" s="52"/>
      <c r="M29" s="49"/>
      <c r="N29" s="52"/>
      <c r="O29" s="49"/>
      <c r="P29" s="62"/>
      <c r="Q29" s="49"/>
      <c r="R29" s="49"/>
      <c r="S29" s="49"/>
      <c r="T29" s="49"/>
      <c r="U29" s="54">
        <v>107978.2845215992</v>
      </c>
      <c r="V29" s="52">
        <v>1823.2447416860969</v>
      </c>
      <c r="W29" s="49">
        <v>8571.0715988075845</v>
      </c>
      <c r="X29" s="56">
        <v>398</v>
      </c>
      <c r="Y29" s="54">
        <v>19091.170001211562</v>
      </c>
      <c r="Z29" s="13"/>
      <c r="AA29" s="13"/>
      <c r="AB29" s="13"/>
      <c r="AC29" s="13"/>
      <c r="AD29" s="53">
        <v>279</v>
      </c>
      <c r="AE29" s="62">
        <v>5986.9086534245398</v>
      </c>
      <c r="AF29" s="13"/>
      <c r="AG29" s="13"/>
      <c r="AH29" s="13"/>
      <c r="AI29" s="13"/>
      <c r="AJ29" s="51"/>
      <c r="AK29" s="49"/>
      <c r="AL29" s="13"/>
      <c r="AM29" s="13"/>
      <c r="AN29" s="13"/>
      <c r="AO29" s="13"/>
      <c r="AP29" s="13"/>
      <c r="AQ29" s="13"/>
      <c r="AR29" s="62">
        <v>74329.134268155511</v>
      </c>
      <c r="AS29" s="66">
        <v>11579</v>
      </c>
      <c r="AT29" s="62">
        <v>34728.081170243393</v>
      </c>
      <c r="AU29" s="52"/>
      <c r="AV29" s="49"/>
      <c r="AW29" s="66">
        <v>1639</v>
      </c>
      <c r="AX29" s="62">
        <v>4080.6627499999995</v>
      </c>
      <c r="AY29" s="52"/>
      <c r="AZ29" s="49"/>
      <c r="BA29" s="52"/>
      <c r="BB29" s="49"/>
      <c r="BC29" s="52"/>
      <c r="BD29" s="49"/>
      <c r="BE29" s="66">
        <v>4600</v>
      </c>
      <c r="BF29" s="62">
        <v>7158.64630974376</v>
      </c>
      <c r="BG29" s="66">
        <f t="shared" si="36"/>
        <v>15236</v>
      </c>
      <c r="BH29" s="62">
        <f t="shared" si="37"/>
        <v>28361.744038168352</v>
      </c>
      <c r="BI29" s="52">
        <v>10445</v>
      </c>
      <c r="BJ29" s="49">
        <v>8819.2693892939988</v>
      </c>
      <c r="BK29" s="52">
        <v>2211</v>
      </c>
      <c r="BL29" s="49">
        <v>7600.3954777577492</v>
      </c>
      <c r="BM29" s="52">
        <v>2580</v>
      </c>
      <c r="BN29" s="49">
        <v>11942.079171116606</v>
      </c>
      <c r="BO29" s="52">
        <v>433</v>
      </c>
      <c r="BP29" s="49">
        <v>726.57660754239998</v>
      </c>
      <c r="BQ29" s="52">
        <v>310</v>
      </c>
      <c r="BR29" s="49">
        <v>875.86</v>
      </c>
    </row>
    <row r="30" spans="1:174" s="16" customFormat="1" ht="15.75" customHeight="1" x14ac:dyDescent="0.25">
      <c r="A30" s="17" t="s">
        <v>17</v>
      </c>
      <c r="B30" s="54">
        <f t="shared" si="34"/>
        <v>116652.52047084775</v>
      </c>
      <c r="C30" s="54">
        <f t="shared" si="35"/>
        <v>2561.5377699999999</v>
      </c>
      <c r="D30" s="49">
        <v>2561.5377699999999</v>
      </c>
      <c r="E30" s="49"/>
      <c r="F30" s="55"/>
      <c r="G30" s="66"/>
      <c r="H30" s="62"/>
      <c r="I30" s="66"/>
      <c r="J30" s="62"/>
      <c r="K30" s="55"/>
      <c r="L30" s="52"/>
      <c r="M30" s="49"/>
      <c r="N30" s="52"/>
      <c r="O30" s="49"/>
      <c r="P30" s="62"/>
      <c r="Q30" s="49"/>
      <c r="R30" s="49"/>
      <c r="S30" s="49"/>
      <c r="T30" s="49"/>
      <c r="U30" s="54">
        <v>114090.98270084776</v>
      </c>
      <c r="V30" s="52">
        <v>1414.2728089336113</v>
      </c>
      <c r="W30" s="49">
        <v>5157.1714154949595</v>
      </c>
      <c r="X30" s="56">
        <v>591</v>
      </c>
      <c r="Y30" s="54">
        <v>26508.786452055283</v>
      </c>
      <c r="Z30" s="13"/>
      <c r="AA30" s="13"/>
      <c r="AB30" s="13"/>
      <c r="AC30" s="13"/>
      <c r="AD30" s="53">
        <v>144</v>
      </c>
      <c r="AE30" s="62">
        <v>2999.7848209886911</v>
      </c>
      <c r="AF30" s="13"/>
      <c r="AG30" s="13"/>
      <c r="AH30" s="13"/>
      <c r="AI30" s="13"/>
      <c r="AJ30" s="51"/>
      <c r="AK30" s="49"/>
      <c r="AL30" s="13"/>
      <c r="AM30" s="13"/>
      <c r="AN30" s="13"/>
      <c r="AO30" s="13"/>
      <c r="AP30" s="13"/>
      <c r="AQ30" s="13"/>
      <c r="AR30" s="62">
        <v>79425.240012308815</v>
      </c>
      <c r="AS30" s="66">
        <v>12155</v>
      </c>
      <c r="AT30" s="62">
        <v>35647.465477128302</v>
      </c>
      <c r="AU30" s="52"/>
      <c r="AV30" s="49"/>
      <c r="AW30" s="66">
        <v>1035</v>
      </c>
      <c r="AX30" s="62">
        <v>2673.2902499999996</v>
      </c>
      <c r="AY30" s="52"/>
      <c r="AZ30" s="49"/>
      <c r="BA30" s="52"/>
      <c r="BB30" s="49"/>
      <c r="BC30" s="52"/>
      <c r="BD30" s="49"/>
      <c r="BE30" s="66">
        <v>3506</v>
      </c>
      <c r="BF30" s="62">
        <v>5383.8185724045843</v>
      </c>
      <c r="BG30" s="66">
        <f t="shared" si="36"/>
        <v>14175</v>
      </c>
      <c r="BH30" s="62">
        <f t="shared" si="37"/>
        <v>35720.665712775917</v>
      </c>
      <c r="BI30" s="52">
        <v>9629</v>
      </c>
      <c r="BJ30" s="49">
        <v>14247.862926407995</v>
      </c>
      <c r="BK30" s="52">
        <v>2069</v>
      </c>
      <c r="BL30" s="49">
        <v>7968.8105675981278</v>
      </c>
      <c r="BM30" s="52">
        <v>2477</v>
      </c>
      <c r="BN30" s="49">
        <v>13503.992218769794</v>
      </c>
      <c r="BO30" s="52">
        <v>234</v>
      </c>
      <c r="BP30" s="49">
        <v>382.43086918080007</v>
      </c>
      <c r="BQ30" s="52">
        <v>346</v>
      </c>
      <c r="BR30" s="49">
        <v>652.77999999999975</v>
      </c>
    </row>
    <row r="31" spans="1:174" s="16" customFormat="1" ht="15.75" customHeight="1" x14ac:dyDescent="0.25">
      <c r="A31" s="17" t="s">
        <v>18</v>
      </c>
      <c r="B31" s="54">
        <f t="shared" si="34"/>
        <v>160492.72467592219</v>
      </c>
      <c r="C31" s="54">
        <f t="shared" si="35"/>
        <v>0</v>
      </c>
      <c r="D31" s="49"/>
      <c r="E31" s="49"/>
      <c r="F31" s="55"/>
      <c r="G31" s="66"/>
      <c r="H31" s="62"/>
      <c r="I31" s="66"/>
      <c r="J31" s="62"/>
      <c r="K31" s="55"/>
      <c r="L31" s="52"/>
      <c r="M31" s="49"/>
      <c r="N31" s="52"/>
      <c r="O31" s="49"/>
      <c r="P31" s="62"/>
      <c r="Q31" s="49"/>
      <c r="R31" s="49"/>
      <c r="S31" s="49"/>
      <c r="T31" s="49"/>
      <c r="U31" s="54">
        <v>160492.72467592219</v>
      </c>
      <c r="V31" s="52">
        <v>2220.67200883544</v>
      </c>
      <c r="W31" s="49">
        <v>12714.931370351898</v>
      </c>
      <c r="X31" s="56">
        <v>879</v>
      </c>
      <c r="Y31" s="54">
        <v>36719.69998578685</v>
      </c>
      <c r="Z31" s="13"/>
      <c r="AA31" s="13"/>
      <c r="AB31" s="13"/>
      <c r="AC31" s="13"/>
      <c r="AD31" s="53">
        <v>316</v>
      </c>
      <c r="AE31" s="62">
        <v>6665.6978560700427</v>
      </c>
      <c r="AF31" s="13"/>
      <c r="AG31" s="13"/>
      <c r="AH31" s="13"/>
      <c r="AI31" s="13"/>
      <c r="AJ31" s="51"/>
      <c r="AK31" s="49"/>
      <c r="AL31" s="13"/>
      <c r="AM31" s="13"/>
      <c r="AN31" s="13"/>
      <c r="AO31" s="13"/>
      <c r="AP31" s="13"/>
      <c r="AQ31" s="13"/>
      <c r="AR31" s="62">
        <v>104392.3954637134</v>
      </c>
      <c r="AS31" s="66">
        <v>18561</v>
      </c>
      <c r="AT31" s="62">
        <v>56795.50361788919</v>
      </c>
      <c r="AU31" s="52"/>
      <c r="AV31" s="49"/>
      <c r="AW31" s="66">
        <v>2256</v>
      </c>
      <c r="AX31" s="62">
        <v>5816.0522499999988</v>
      </c>
      <c r="AY31" s="52"/>
      <c r="AZ31" s="49"/>
      <c r="BA31" s="52"/>
      <c r="BB31" s="49"/>
      <c r="BC31" s="52"/>
      <c r="BD31" s="49"/>
      <c r="BE31" s="66">
        <v>4289</v>
      </c>
      <c r="BF31" s="62">
        <v>6661.9418988754333</v>
      </c>
      <c r="BG31" s="66">
        <f t="shared" si="36"/>
        <v>16934</v>
      </c>
      <c r="BH31" s="62">
        <f t="shared" si="37"/>
        <v>35118.897696948785</v>
      </c>
      <c r="BI31" s="52">
        <v>11623</v>
      </c>
      <c r="BJ31" s="49">
        <v>11175.153598378001</v>
      </c>
      <c r="BK31" s="52">
        <v>1710</v>
      </c>
      <c r="BL31" s="49">
        <v>7134.8833617575792</v>
      </c>
      <c r="BM31" s="52">
        <v>3601</v>
      </c>
      <c r="BN31" s="49">
        <v>16808.8607368132</v>
      </c>
      <c r="BO31" s="52">
        <v>473</v>
      </c>
      <c r="BP31" s="49">
        <v>970.14016853120006</v>
      </c>
      <c r="BQ31" s="52">
        <v>886</v>
      </c>
      <c r="BR31" s="49">
        <v>2642.1450000000004</v>
      </c>
    </row>
    <row r="32" spans="1:174" s="16" customFormat="1" ht="15.75" customHeight="1" x14ac:dyDescent="0.25">
      <c r="A32" s="17" t="s">
        <v>19</v>
      </c>
      <c r="B32" s="54">
        <f t="shared" si="34"/>
        <v>54152.710613930773</v>
      </c>
      <c r="C32" s="54">
        <f t="shared" si="35"/>
        <v>0</v>
      </c>
      <c r="D32" s="49"/>
      <c r="E32" s="49"/>
      <c r="F32" s="55"/>
      <c r="G32" s="66"/>
      <c r="H32" s="62"/>
      <c r="I32" s="66"/>
      <c r="J32" s="62"/>
      <c r="K32" s="55"/>
      <c r="L32" s="52"/>
      <c r="M32" s="49"/>
      <c r="N32" s="52"/>
      <c r="O32" s="49"/>
      <c r="P32" s="62"/>
      <c r="Q32" s="49"/>
      <c r="R32" s="49"/>
      <c r="S32" s="49"/>
      <c r="T32" s="49"/>
      <c r="U32" s="54">
        <v>54152.710613930773</v>
      </c>
      <c r="V32" s="52">
        <v>1331.6</v>
      </c>
      <c r="W32" s="49">
        <v>4571.8582487519243</v>
      </c>
      <c r="X32" s="56">
        <v>377</v>
      </c>
      <c r="Y32" s="54">
        <v>20674.42236733438</v>
      </c>
      <c r="Z32" s="13"/>
      <c r="AA32" s="13"/>
      <c r="AB32" s="13"/>
      <c r="AC32" s="13"/>
      <c r="AD32" s="53">
        <v>194</v>
      </c>
      <c r="AE32" s="62">
        <v>4773.6213834710425</v>
      </c>
      <c r="AF32" s="13"/>
      <c r="AG32" s="13"/>
      <c r="AH32" s="13"/>
      <c r="AI32" s="13"/>
      <c r="AJ32" s="51"/>
      <c r="AK32" s="49"/>
      <c r="AL32" s="13"/>
      <c r="AM32" s="13"/>
      <c r="AN32" s="13"/>
      <c r="AO32" s="13"/>
      <c r="AP32" s="13"/>
      <c r="AQ32" s="13"/>
      <c r="AR32" s="62">
        <v>24132.808614373429</v>
      </c>
      <c r="AS32" s="66">
        <v>3821</v>
      </c>
      <c r="AT32" s="62">
        <v>12780.118121976002</v>
      </c>
      <c r="AU32" s="52"/>
      <c r="AV32" s="49"/>
      <c r="AW32" s="66">
        <v>30</v>
      </c>
      <c r="AX32" s="62">
        <v>75.02000000000001</v>
      </c>
      <c r="AY32" s="52"/>
      <c r="AZ32" s="49"/>
      <c r="BA32" s="52"/>
      <c r="BB32" s="49"/>
      <c r="BC32" s="52"/>
      <c r="BD32" s="49"/>
      <c r="BE32" s="66">
        <v>2221</v>
      </c>
      <c r="BF32" s="62">
        <v>3370.6962529311249</v>
      </c>
      <c r="BG32" s="66">
        <f t="shared" si="36"/>
        <v>4648</v>
      </c>
      <c r="BH32" s="62">
        <f t="shared" si="37"/>
        <v>7906.9742394663026</v>
      </c>
      <c r="BI32" s="52">
        <v>3614</v>
      </c>
      <c r="BJ32" s="49">
        <v>2765.8602817199994</v>
      </c>
      <c r="BK32" s="52">
        <v>381</v>
      </c>
      <c r="BL32" s="49">
        <v>1343.9107099959022</v>
      </c>
      <c r="BM32" s="52">
        <v>653</v>
      </c>
      <c r="BN32" s="49">
        <v>3797.2032477504008</v>
      </c>
      <c r="BO32" s="52">
        <v>67</v>
      </c>
      <c r="BP32" s="49">
        <v>104.78800000000003</v>
      </c>
      <c r="BQ32" s="52"/>
      <c r="BR32" s="49"/>
      <c r="FO32" s="18">
        <v>7.546070204454395</v>
      </c>
      <c r="FP32" s="18">
        <v>0.62170241402665805</v>
      </c>
      <c r="FQ32" s="18">
        <v>6.5020429019369066E-2</v>
      </c>
      <c r="FR32" s="18">
        <v>0.64876699649957814</v>
      </c>
    </row>
    <row r="33" spans="1:174" s="16" customFormat="1" ht="29.25" customHeight="1" x14ac:dyDescent="0.25">
      <c r="A33" s="19" t="s">
        <v>20</v>
      </c>
      <c r="B33" s="54">
        <f t="shared" si="34"/>
        <v>395951.84382840031</v>
      </c>
      <c r="C33" s="54">
        <f t="shared" si="35"/>
        <v>15668.08122</v>
      </c>
      <c r="D33" s="49"/>
      <c r="E33" s="49">
        <v>15668.08122</v>
      </c>
      <c r="F33" s="55"/>
      <c r="G33" s="66"/>
      <c r="H33" s="62"/>
      <c r="I33" s="66"/>
      <c r="J33" s="62"/>
      <c r="K33" s="55"/>
      <c r="L33" s="52"/>
      <c r="M33" s="49"/>
      <c r="N33" s="52"/>
      <c r="O33" s="49"/>
      <c r="P33" s="62"/>
      <c r="Q33" s="49"/>
      <c r="R33" s="49"/>
      <c r="S33" s="49"/>
      <c r="T33" s="49"/>
      <c r="U33" s="54">
        <v>380283.76260840031</v>
      </c>
      <c r="V33" s="52"/>
      <c r="W33" s="49"/>
      <c r="X33" s="56"/>
      <c r="Y33" s="54"/>
      <c r="Z33" s="13"/>
      <c r="AA33" s="13"/>
      <c r="AB33" s="13"/>
      <c r="AC33" s="13"/>
      <c r="AD33" s="53">
        <v>1452</v>
      </c>
      <c r="AE33" s="62">
        <v>51544.174805745846</v>
      </c>
      <c r="AF33" s="13"/>
      <c r="AG33" s="13"/>
      <c r="AH33" s="13"/>
      <c r="AI33" s="13"/>
      <c r="AJ33" s="51"/>
      <c r="AK33" s="49"/>
      <c r="AL33" s="13"/>
      <c r="AM33" s="13"/>
      <c r="AN33" s="52">
        <v>20</v>
      </c>
      <c r="AO33" s="49">
        <v>812.15698850681656</v>
      </c>
      <c r="AP33" s="52">
        <v>183</v>
      </c>
      <c r="AQ33" s="49">
        <v>8178.2654249999996</v>
      </c>
      <c r="AR33" s="62">
        <v>319749.16538914765</v>
      </c>
      <c r="AS33" s="66">
        <v>54618</v>
      </c>
      <c r="AT33" s="62">
        <v>154588.55209411963</v>
      </c>
      <c r="AU33" s="52">
        <v>7499</v>
      </c>
      <c r="AV33" s="49">
        <v>20772.866827398997</v>
      </c>
      <c r="AW33" s="66">
        <v>4199</v>
      </c>
      <c r="AX33" s="62">
        <v>10862.097384000001</v>
      </c>
      <c r="AY33" s="52">
        <v>436</v>
      </c>
      <c r="AZ33" s="49">
        <v>2452.1751800000002</v>
      </c>
      <c r="BA33" s="52">
        <v>95</v>
      </c>
      <c r="BB33" s="49">
        <v>446.45724999999999</v>
      </c>
      <c r="BC33" s="52">
        <v>156</v>
      </c>
      <c r="BD33" s="49">
        <v>330.80720399999996</v>
      </c>
      <c r="BE33" s="66">
        <v>15742</v>
      </c>
      <c r="BF33" s="62">
        <v>19465.259512500259</v>
      </c>
      <c r="BG33" s="66">
        <f t="shared" si="36"/>
        <v>69973</v>
      </c>
      <c r="BH33" s="62">
        <f t="shared" si="37"/>
        <v>134833.25639852777</v>
      </c>
      <c r="BI33" s="52">
        <v>43367</v>
      </c>
      <c r="BJ33" s="49">
        <v>12580.653692939999</v>
      </c>
      <c r="BK33" s="52">
        <v>6970</v>
      </c>
      <c r="BL33" s="49">
        <v>23974.080000000002</v>
      </c>
      <c r="BM33" s="52">
        <v>19636</v>
      </c>
      <c r="BN33" s="49">
        <v>98278.522705587777</v>
      </c>
      <c r="BO33" s="52">
        <v>2809</v>
      </c>
      <c r="BP33" s="49">
        <v>6055.2177872608008</v>
      </c>
      <c r="BQ33" s="52">
        <v>3601</v>
      </c>
      <c r="BR33" s="49">
        <v>12376.989999999998</v>
      </c>
      <c r="FO33" s="18">
        <v>8.0623431053726051</v>
      </c>
      <c r="FP33" s="18">
        <v>0.66423688562591932</v>
      </c>
      <c r="FQ33" s="18">
        <v>6.9468874978559997E-2</v>
      </c>
      <c r="FR33" s="18">
        <v>0.69315312202291579</v>
      </c>
    </row>
    <row r="34" spans="1:174" s="16" customFormat="1" ht="15.75" customHeight="1" x14ac:dyDescent="0.25">
      <c r="A34" s="17" t="s">
        <v>21</v>
      </c>
      <c r="B34" s="54">
        <f t="shared" si="34"/>
        <v>213741.75057809456</v>
      </c>
      <c r="C34" s="54">
        <f t="shared" si="35"/>
        <v>0</v>
      </c>
      <c r="D34" s="49"/>
      <c r="E34" s="49"/>
      <c r="F34" s="55"/>
      <c r="G34" s="66"/>
      <c r="H34" s="62"/>
      <c r="I34" s="66"/>
      <c r="J34" s="62"/>
      <c r="K34" s="55"/>
      <c r="L34" s="52"/>
      <c r="M34" s="49"/>
      <c r="N34" s="52"/>
      <c r="O34" s="49"/>
      <c r="P34" s="62"/>
      <c r="Q34" s="49"/>
      <c r="R34" s="49"/>
      <c r="S34" s="49"/>
      <c r="T34" s="49"/>
      <c r="U34" s="54">
        <v>213741.75057809456</v>
      </c>
      <c r="V34" s="52"/>
      <c r="W34" s="49"/>
      <c r="X34" s="56"/>
      <c r="Y34" s="54"/>
      <c r="Z34" s="13"/>
      <c r="AA34" s="13"/>
      <c r="AB34" s="13"/>
      <c r="AC34" s="13"/>
      <c r="AD34" s="53"/>
      <c r="AE34" s="62"/>
      <c r="AF34" s="13"/>
      <c r="AG34" s="13"/>
      <c r="AH34" s="13"/>
      <c r="AI34" s="13"/>
      <c r="AJ34" s="51"/>
      <c r="AK34" s="49"/>
      <c r="AL34" s="13"/>
      <c r="AM34" s="13"/>
      <c r="AN34" s="52"/>
      <c r="AO34" s="49"/>
      <c r="AP34" s="52"/>
      <c r="AQ34" s="49"/>
      <c r="AR34" s="62">
        <v>213741.75057809456</v>
      </c>
      <c r="AS34" s="66">
        <v>45681</v>
      </c>
      <c r="AT34" s="62">
        <v>150288.36845770333</v>
      </c>
      <c r="AU34" s="52"/>
      <c r="AV34" s="49"/>
      <c r="AW34" s="66"/>
      <c r="AX34" s="62"/>
      <c r="AY34" s="52"/>
      <c r="AZ34" s="49"/>
      <c r="BA34" s="52"/>
      <c r="BB34" s="49"/>
      <c r="BC34" s="52"/>
      <c r="BD34" s="49"/>
      <c r="BE34" s="66"/>
      <c r="BF34" s="62"/>
      <c r="BG34" s="66">
        <f t="shared" si="36"/>
        <v>76850</v>
      </c>
      <c r="BH34" s="62">
        <f t="shared" si="37"/>
        <v>63453.38212039123</v>
      </c>
      <c r="BI34" s="52">
        <v>76850</v>
      </c>
      <c r="BJ34" s="49">
        <v>63453.38212039123</v>
      </c>
      <c r="BK34" s="52"/>
      <c r="BL34" s="49"/>
      <c r="BM34" s="52"/>
      <c r="BN34" s="49"/>
      <c r="BO34" s="52"/>
      <c r="BP34" s="49"/>
      <c r="BQ34" s="52"/>
      <c r="BR34" s="49"/>
      <c r="FO34" s="18">
        <v>8.7998758209700476</v>
      </c>
      <c r="FP34" s="18">
        <v>0.72500041648200697</v>
      </c>
      <c r="FQ34" s="18">
        <v>7.5823797777404181E-2</v>
      </c>
      <c r="FR34" s="18">
        <v>0.7565618727705411</v>
      </c>
    </row>
    <row r="35" spans="1:174" s="16" customFormat="1" ht="15.75" customHeight="1" x14ac:dyDescent="0.25">
      <c r="A35" s="17" t="s">
        <v>85</v>
      </c>
      <c r="B35" s="54">
        <f t="shared" si="34"/>
        <v>309573.28798080998</v>
      </c>
      <c r="C35" s="54">
        <f t="shared" si="35"/>
        <v>0</v>
      </c>
      <c r="D35" s="49"/>
      <c r="E35" s="49"/>
      <c r="F35" s="55"/>
      <c r="G35" s="66"/>
      <c r="H35" s="62"/>
      <c r="I35" s="66"/>
      <c r="J35" s="62"/>
      <c r="K35" s="55"/>
      <c r="L35" s="52"/>
      <c r="M35" s="49"/>
      <c r="N35" s="52"/>
      <c r="O35" s="49"/>
      <c r="P35" s="62"/>
      <c r="Q35" s="49"/>
      <c r="R35" s="49"/>
      <c r="S35" s="49"/>
      <c r="T35" s="49"/>
      <c r="U35" s="54">
        <v>309573.28798080998</v>
      </c>
      <c r="V35" s="52">
        <v>52681.999999999985</v>
      </c>
      <c r="W35" s="49">
        <v>309573.28798080998</v>
      </c>
      <c r="X35" s="56"/>
      <c r="Y35" s="54"/>
      <c r="Z35" s="13"/>
      <c r="AA35" s="13"/>
      <c r="AB35" s="13"/>
      <c r="AC35" s="13"/>
      <c r="AD35" s="53"/>
      <c r="AE35" s="62"/>
      <c r="AF35" s="13"/>
      <c r="AG35" s="13"/>
      <c r="AH35" s="13"/>
      <c r="AI35" s="13"/>
      <c r="AJ35" s="51"/>
      <c r="AK35" s="49"/>
      <c r="AL35" s="13"/>
      <c r="AM35" s="13"/>
      <c r="AN35" s="52"/>
      <c r="AO35" s="49"/>
      <c r="AP35" s="52"/>
      <c r="AQ35" s="49"/>
      <c r="AR35" s="62"/>
      <c r="AS35" s="66"/>
      <c r="AT35" s="62"/>
      <c r="AU35" s="52"/>
      <c r="AV35" s="49"/>
      <c r="AW35" s="66"/>
      <c r="AX35" s="62"/>
      <c r="AY35" s="52"/>
      <c r="AZ35" s="49"/>
      <c r="BA35" s="52"/>
      <c r="BB35" s="49"/>
      <c r="BC35" s="52"/>
      <c r="BD35" s="49"/>
      <c r="BE35" s="66"/>
      <c r="BF35" s="62"/>
      <c r="BG35" s="66"/>
      <c r="BH35" s="62"/>
      <c r="BI35" s="52"/>
      <c r="BJ35" s="49"/>
      <c r="BK35" s="52"/>
      <c r="BL35" s="49"/>
      <c r="BM35" s="52"/>
      <c r="BN35" s="49"/>
      <c r="BO35" s="52"/>
      <c r="BP35" s="49"/>
      <c r="BQ35" s="52"/>
      <c r="BR35" s="49"/>
    </row>
    <row r="36" spans="1:174" s="16" customFormat="1" ht="15.75" customHeight="1" x14ac:dyDescent="0.25">
      <c r="A36" s="17" t="s">
        <v>22</v>
      </c>
      <c r="B36" s="54">
        <f t="shared" si="34"/>
        <v>2077948.0186990665</v>
      </c>
      <c r="C36" s="54">
        <f t="shared" si="35"/>
        <v>0</v>
      </c>
      <c r="D36" s="49"/>
      <c r="E36" s="49"/>
      <c r="F36" s="55"/>
      <c r="G36" s="66"/>
      <c r="H36" s="62"/>
      <c r="I36" s="66"/>
      <c r="J36" s="62"/>
      <c r="K36" s="55"/>
      <c r="L36" s="52"/>
      <c r="M36" s="49"/>
      <c r="N36" s="52"/>
      <c r="O36" s="49"/>
      <c r="P36" s="62"/>
      <c r="Q36" s="49"/>
      <c r="R36" s="49"/>
      <c r="S36" s="49"/>
      <c r="T36" s="49"/>
      <c r="U36" s="54">
        <v>2077948.0186990665</v>
      </c>
      <c r="V36" s="52"/>
      <c r="W36" s="49"/>
      <c r="X36" s="56">
        <v>15092</v>
      </c>
      <c r="Y36" s="54">
        <v>1532211.9857489613</v>
      </c>
      <c r="Z36" s="52">
        <v>1246</v>
      </c>
      <c r="AA36" s="49">
        <v>315875.98806900455</v>
      </c>
      <c r="AB36" s="13">
        <v>144</v>
      </c>
      <c r="AC36" s="49">
        <v>58591.187959023991</v>
      </c>
      <c r="AD36" s="53">
        <v>1878</v>
      </c>
      <c r="AE36" s="62">
        <v>164597.13647651847</v>
      </c>
      <c r="AF36" s="13"/>
      <c r="AG36" s="13"/>
      <c r="AH36" s="52">
        <v>76</v>
      </c>
      <c r="AI36" s="49">
        <v>7083.2338851365876</v>
      </c>
      <c r="AJ36" s="51"/>
      <c r="AK36" s="49"/>
      <c r="AL36" s="52">
        <v>744</v>
      </c>
      <c r="AM36" s="49">
        <v>56883.892836513922</v>
      </c>
      <c r="AN36" s="52"/>
      <c r="AO36" s="49"/>
      <c r="AP36" s="52">
        <v>230</v>
      </c>
      <c r="AQ36" s="49">
        <v>7956.9056199999995</v>
      </c>
      <c r="AR36" s="62">
        <v>316298.09801707277</v>
      </c>
      <c r="AS36" s="66">
        <v>39140</v>
      </c>
      <c r="AT36" s="62">
        <v>155661.05162013503</v>
      </c>
      <c r="AU36" s="52">
        <v>17870</v>
      </c>
      <c r="AV36" s="49">
        <v>57041.570882758999</v>
      </c>
      <c r="AW36" s="66">
        <v>8568</v>
      </c>
      <c r="AX36" s="62">
        <v>19062.072141000001</v>
      </c>
      <c r="AY36" s="52"/>
      <c r="AZ36" s="49"/>
      <c r="BA36" s="52">
        <v>274</v>
      </c>
      <c r="BB36" s="49">
        <v>1287.6767</v>
      </c>
      <c r="BC36" s="52">
        <v>249</v>
      </c>
      <c r="BD36" s="49">
        <v>528.01919099999986</v>
      </c>
      <c r="BE36" s="66">
        <v>10145</v>
      </c>
      <c r="BF36" s="62">
        <v>12566.894501653313</v>
      </c>
      <c r="BG36" s="66">
        <f t="shared" si="36"/>
        <v>102895</v>
      </c>
      <c r="BH36" s="62">
        <f t="shared" si="37"/>
        <v>129008.07975428442</v>
      </c>
      <c r="BI36" s="52">
        <v>79657</v>
      </c>
      <c r="BJ36" s="49">
        <v>20065.077660229999</v>
      </c>
      <c r="BK36" s="52">
        <v>4605</v>
      </c>
      <c r="BL36" s="49">
        <v>15813.53</v>
      </c>
      <c r="BM36" s="52">
        <v>18633</v>
      </c>
      <c r="BN36" s="49">
        <v>93129.472094054421</v>
      </c>
      <c r="BO36" s="52">
        <v>2781</v>
      </c>
      <c r="BP36" s="49">
        <v>5967.5461361120015</v>
      </c>
      <c r="BQ36" s="52">
        <v>4579</v>
      </c>
      <c r="BR36" s="49">
        <v>13683.289999999999</v>
      </c>
      <c r="FO36" s="18">
        <v>8.7998758209700476</v>
      </c>
      <c r="FP36" s="18">
        <v>0.72500041648200697</v>
      </c>
      <c r="FQ36" s="18">
        <v>7.5823797777404181E-2</v>
      </c>
      <c r="FR36" s="18">
        <v>0.7565618727705411</v>
      </c>
    </row>
    <row r="37" spans="1:174" s="16" customFormat="1" ht="15.75" customHeight="1" x14ac:dyDescent="0.25">
      <c r="A37" s="17" t="s">
        <v>23</v>
      </c>
      <c r="B37" s="54">
        <f t="shared" si="34"/>
        <v>117023.94791857853</v>
      </c>
      <c r="C37" s="54">
        <f t="shared" si="35"/>
        <v>0</v>
      </c>
      <c r="D37" s="49"/>
      <c r="E37" s="49"/>
      <c r="F37" s="55">
        <f t="shared" si="38"/>
        <v>10.012130000000001</v>
      </c>
      <c r="G37" s="66"/>
      <c r="H37" s="62"/>
      <c r="I37" s="66"/>
      <c r="J37" s="62"/>
      <c r="K37" s="55">
        <f t="shared" si="39"/>
        <v>10.012130000000001</v>
      </c>
      <c r="L37" s="52"/>
      <c r="M37" s="49"/>
      <c r="N37" s="52">
        <v>45</v>
      </c>
      <c r="O37" s="49">
        <v>10.012130000000001</v>
      </c>
      <c r="P37" s="62"/>
      <c r="Q37" s="49"/>
      <c r="R37" s="49"/>
      <c r="S37" s="49"/>
      <c r="T37" s="49"/>
      <c r="U37" s="54">
        <v>117013.93578857853</v>
      </c>
      <c r="V37" s="52"/>
      <c r="W37" s="49"/>
      <c r="X37" s="56">
        <v>742</v>
      </c>
      <c r="Y37" s="54">
        <v>31674.931171506047</v>
      </c>
      <c r="Z37" s="52"/>
      <c r="AA37" s="49"/>
      <c r="AB37" s="13"/>
      <c r="AC37" s="49"/>
      <c r="AD37" s="53">
        <v>1592</v>
      </c>
      <c r="AE37" s="62">
        <v>40829.207817322604</v>
      </c>
      <c r="AF37" s="13"/>
      <c r="AG37" s="13"/>
      <c r="AH37" s="52"/>
      <c r="AI37" s="49"/>
      <c r="AJ37" s="51"/>
      <c r="AK37" s="49"/>
      <c r="AL37" s="52"/>
      <c r="AM37" s="49"/>
      <c r="AN37" s="52"/>
      <c r="AO37" s="49"/>
      <c r="AP37" s="52"/>
      <c r="AQ37" s="49"/>
      <c r="AR37" s="62">
        <v>44509.796799749885</v>
      </c>
      <c r="AS37" s="66">
        <v>11041</v>
      </c>
      <c r="AT37" s="62">
        <v>42697.678082342798</v>
      </c>
      <c r="AU37" s="52">
        <v>2737</v>
      </c>
      <c r="AV37" s="49">
        <v>9486.7834294552013</v>
      </c>
      <c r="AW37" s="66"/>
      <c r="AX37" s="62"/>
      <c r="AY37" s="52"/>
      <c r="AZ37" s="49"/>
      <c r="BA37" s="52"/>
      <c r="BB37" s="49"/>
      <c r="BC37" s="52"/>
      <c r="BD37" s="49"/>
      <c r="BE37" s="66">
        <v>626</v>
      </c>
      <c r="BF37" s="62">
        <v>875.77280317708994</v>
      </c>
      <c r="BG37" s="66">
        <f t="shared" si="36"/>
        <v>3052</v>
      </c>
      <c r="BH37" s="62">
        <f t="shared" si="37"/>
        <v>936.34591422999983</v>
      </c>
      <c r="BI37" s="52">
        <v>3052</v>
      </c>
      <c r="BJ37" s="49">
        <v>936.34591422999983</v>
      </c>
      <c r="BK37" s="52"/>
      <c r="BL37" s="49"/>
      <c r="BM37" s="52"/>
      <c r="BN37" s="49"/>
      <c r="BO37" s="68"/>
      <c r="BP37" s="68"/>
      <c r="BQ37" s="68"/>
      <c r="BR37" s="68"/>
    </row>
    <row r="38" spans="1:174" s="16" customFormat="1" ht="15.75" customHeight="1" x14ac:dyDescent="0.25">
      <c r="A38" s="17" t="s">
        <v>24</v>
      </c>
      <c r="B38" s="54">
        <f t="shared" si="34"/>
        <v>801787.5875107781</v>
      </c>
      <c r="C38" s="54">
        <f t="shared" si="35"/>
        <v>26139.68447</v>
      </c>
      <c r="D38" s="49"/>
      <c r="E38" s="49">
        <v>26139.68447</v>
      </c>
      <c r="F38" s="55">
        <f t="shared" si="38"/>
        <v>9420.9779500000004</v>
      </c>
      <c r="G38" s="66">
        <v>92</v>
      </c>
      <c r="H38" s="62">
        <v>7925.6008300000003</v>
      </c>
      <c r="I38" s="66"/>
      <c r="J38" s="62"/>
      <c r="K38" s="55">
        <f t="shared" si="39"/>
        <v>1495.3771200000001</v>
      </c>
      <c r="L38" s="52">
        <v>802</v>
      </c>
      <c r="M38" s="49">
        <v>1495.3771200000001</v>
      </c>
      <c r="N38" s="52"/>
      <c r="O38" s="49"/>
      <c r="P38" s="62"/>
      <c r="Q38" s="49"/>
      <c r="R38" s="49"/>
      <c r="S38" s="49"/>
      <c r="T38" s="49"/>
      <c r="U38" s="54">
        <v>766226.92509077815</v>
      </c>
      <c r="V38" s="52">
        <v>80</v>
      </c>
      <c r="W38" s="49">
        <v>1818.2664422399998</v>
      </c>
      <c r="X38" s="56">
        <v>3509</v>
      </c>
      <c r="Y38" s="54">
        <v>343787.69983632909</v>
      </c>
      <c r="Z38" s="52"/>
      <c r="AA38" s="49"/>
      <c r="AB38" s="13"/>
      <c r="AC38" s="49"/>
      <c r="AD38" s="53">
        <v>1052</v>
      </c>
      <c r="AE38" s="62">
        <v>47295.643776269411</v>
      </c>
      <c r="AF38" s="13"/>
      <c r="AG38" s="13"/>
      <c r="AH38" s="52"/>
      <c r="AI38" s="49"/>
      <c r="AJ38" s="51"/>
      <c r="AK38" s="49"/>
      <c r="AL38" s="52"/>
      <c r="AM38" s="49"/>
      <c r="AN38" s="52"/>
      <c r="AO38" s="49"/>
      <c r="AP38" s="52"/>
      <c r="AQ38" s="49"/>
      <c r="AR38" s="62">
        <v>373325.31503593974</v>
      </c>
      <c r="AS38" s="66">
        <v>40269</v>
      </c>
      <c r="AT38" s="62">
        <v>134218.81801440363</v>
      </c>
      <c r="AU38" s="52">
        <v>1473</v>
      </c>
      <c r="AV38" s="49">
        <v>1839.8534155595999</v>
      </c>
      <c r="AW38" s="66">
        <v>12350</v>
      </c>
      <c r="AX38" s="62">
        <v>35676.839120000004</v>
      </c>
      <c r="AY38" s="52"/>
      <c r="AZ38" s="49"/>
      <c r="BA38" s="52">
        <v>693</v>
      </c>
      <c r="BB38" s="49">
        <v>3256.7881500000003</v>
      </c>
      <c r="BC38" s="52">
        <v>830</v>
      </c>
      <c r="BD38" s="49">
        <v>1760.0639699999997</v>
      </c>
      <c r="BE38" s="66">
        <v>27503</v>
      </c>
      <c r="BF38" s="62">
        <v>51281.063969417104</v>
      </c>
      <c r="BG38" s="66">
        <f t="shared" si="36"/>
        <v>81127</v>
      </c>
      <c r="BH38" s="62">
        <f t="shared" si="37"/>
        <v>152148.59393211899</v>
      </c>
      <c r="BI38" s="52">
        <v>54560</v>
      </c>
      <c r="BJ38" s="49">
        <v>12813.644785139999</v>
      </c>
      <c r="BK38" s="52">
        <v>25394</v>
      </c>
      <c r="BL38" s="49">
        <v>125165.474786979</v>
      </c>
      <c r="BM38" s="52">
        <v>1173</v>
      </c>
      <c r="BN38" s="49">
        <v>14169.47436</v>
      </c>
      <c r="BO38" s="68"/>
      <c r="BP38" s="68"/>
      <c r="BQ38" s="68"/>
      <c r="BR38" s="68"/>
      <c r="FO38" s="18">
        <v>8.7998758209700476</v>
      </c>
      <c r="FP38" s="18">
        <v>0.72500041648200697</v>
      </c>
      <c r="FQ38" s="18">
        <v>7.5823797777404181E-2</v>
      </c>
      <c r="FR38" s="18">
        <v>0.7565618727705411</v>
      </c>
    </row>
    <row r="39" spans="1:174" s="16" customFormat="1" ht="15.75" customHeight="1" x14ac:dyDescent="0.25">
      <c r="A39" s="17" t="s">
        <v>86</v>
      </c>
      <c r="B39" s="54">
        <f t="shared" si="34"/>
        <v>857805.93889572669</v>
      </c>
      <c r="C39" s="17"/>
      <c r="D39" s="49"/>
      <c r="E39" s="49"/>
      <c r="F39" s="55">
        <f t="shared" si="38"/>
        <v>15772.94851</v>
      </c>
      <c r="G39" s="66">
        <f>147+10</f>
        <v>157</v>
      </c>
      <c r="H39" s="62">
        <f>13055.60727+2717.34124</f>
        <v>15772.94851</v>
      </c>
      <c r="I39" s="66"/>
      <c r="J39" s="62"/>
      <c r="K39" s="55"/>
      <c r="L39" s="52"/>
      <c r="M39" s="49"/>
      <c r="N39" s="52"/>
      <c r="O39" s="49"/>
      <c r="P39" s="62"/>
      <c r="Q39" s="49"/>
      <c r="R39" s="49"/>
      <c r="S39" s="49"/>
      <c r="T39" s="49"/>
      <c r="U39" s="54">
        <v>842032.99038572668</v>
      </c>
      <c r="V39" s="52">
        <v>78</v>
      </c>
      <c r="W39" s="49">
        <v>1747.24040934</v>
      </c>
      <c r="X39" s="56">
        <v>9945</v>
      </c>
      <c r="Y39" s="54">
        <v>725148.70005140919</v>
      </c>
      <c r="Z39" s="52">
        <v>244</v>
      </c>
      <c r="AA39" s="49">
        <v>85365.170450665813</v>
      </c>
      <c r="AB39" s="13"/>
      <c r="AC39" s="49"/>
      <c r="AD39" s="53">
        <v>1787</v>
      </c>
      <c r="AE39" s="62">
        <v>39289.792754333881</v>
      </c>
      <c r="AF39" s="13"/>
      <c r="AG39" s="13"/>
      <c r="AH39" s="52"/>
      <c r="AI39" s="49"/>
      <c r="AJ39" s="51"/>
      <c r="AK39" s="49"/>
      <c r="AL39" s="52"/>
      <c r="AM39" s="49"/>
      <c r="AN39" s="52"/>
      <c r="AO39" s="49"/>
      <c r="AP39" s="52"/>
      <c r="AQ39" s="49"/>
      <c r="AR39" s="62">
        <v>75847.257170643585</v>
      </c>
      <c r="AS39" s="66">
        <v>13776</v>
      </c>
      <c r="AT39" s="62">
        <v>60001.99079782801</v>
      </c>
      <c r="AU39" s="52"/>
      <c r="AV39" s="49"/>
      <c r="AW39" s="66">
        <v>1910</v>
      </c>
      <c r="AX39" s="62">
        <v>5701.8274999999994</v>
      </c>
      <c r="AY39" s="52"/>
      <c r="AZ39" s="49"/>
      <c r="BA39" s="52"/>
      <c r="BB39" s="49"/>
      <c r="BC39" s="52"/>
      <c r="BD39" s="49"/>
      <c r="BE39" s="66">
        <v>690</v>
      </c>
      <c r="BF39" s="62">
        <v>1193.1538886580299</v>
      </c>
      <c r="BG39" s="66">
        <f t="shared" si="36"/>
        <v>27917</v>
      </c>
      <c r="BH39" s="62">
        <f t="shared" si="37"/>
        <v>8950.284984157548</v>
      </c>
      <c r="BI39" s="52">
        <v>27917</v>
      </c>
      <c r="BJ39" s="49">
        <v>8950.284984157548</v>
      </c>
      <c r="BK39" s="67"/>
      <c r="BL39" s="67"/>
      <c r="BM39" s="15"/>
      <c r="BN39" s="15"/>
      <c r="BO39" s="68"/>
      <c r="BP39" s="68"/>
      <c r="BQ39" s="68"/>
      <c r="BR39" s="68"/>
    </row>
    <row r="40" spans="1:174" s="16" customFormat="1" ht="15.75" customHeight="1" x14ac:dyDescent="0.25">
      <c r="A40" s="20" t="s">
        <v>87</v>
      </c>
      <c r="B40" s="54">
        <f t="shared" si="34"/>
        <v>657220.96569422865</v>
      </c>
      <c r="C40" s="20"/>
      <c r="D40" s="49"/>
      <c r="E40" s="49"/>
      <c r="F40" s="55">
        <f t="shared" si="38"/>
        <v>16137.191000000001</v>
      </c>
      <c r="G40" s="66"/>
      <c r="H40" s="62"/>
      <c r="I40" s="66">
        <f>52+36</f>
        <v>88</v>
      </c>
      <c r="J40" s="62">
        <f>9097.91774+7039.27326</f>
        <v>16137.191000000001</v>
      </c>
      <c r="K40" s="55"/>
      <c r="L40" s="52"/>
      <c r="M40" s="49"/>
      <c r="N40" s="52"/>
      <c r="O40" s="49"/>
      <c r="P40" s="62"/>
      <c r="Q40" s="49"/>
      <c r="R40" s="49"/>
      <c r="S40" s="49"/>
      <c r="T40" s="49"/>
      <c r="U40" s="54">
        <v>641083.77469422866</v>
      </c>
      <c r="V40" s="52"/>
      <c r="W40" s="49"/>
      <c r="X40" s="56">
        <v>2677</v>
      </c>
      <c r="Y40" s="54">
        <v>297768.64819154982</v>
      </c>
      <c r="Z40" s="13"/>
      <c r="AA40" s="13"/>
      <c r="AB40" s="13">
        <v>1966</v>
      </c>
      <c r="AC40" s="49">
        <v>262109.39777175948</v>
      </c>
      <c r="AD40" s="53">
        <v>1669</v>
      </c>
      <c r="AE40" s="63">
        <v>274874.08876503207</v>
      </c>
      <c r="AF40" s="13"/>
      <c r="AG40" s="13"/>
      <c r="AH40" s="52">
        <v>1669</v>
      </c>
      <c r="AI40" s="49">
        <v>274874.08876503207</v>
      </c>
      <c r="AJ40" s="51"/>
      <c r="AK40" s="49"/>
      <c r="AL40" s="52"/>
      <c r="AM40" s="49"/>
      <c r="AN40" s="52"/>
      <c r="AO40" s="49"/>
      <c r="AP40" s="52"/>
      <c r="AQ40" s="49"/>
      <c r="AR40" s="62">
        <v>68441.037737646708</v>
      </c>
      <c r="AS40" s="66">
        <v>11207</v>
      </c>
      <c r="AT40" s="62">
        <v>66399.194441286701</v>
      </c>
      <c r="AU40" s="52">
        <v>8355</v>
      </c>
      <c r="AV40" s="49">
        <v>36694.892926782697</v>
      </c>
      <c r="AW40" s="66">
        <v>339</v>
      </c>
      <c r="AX40" s="62">
        <v>1779.9502049999999</v>
      </c>
      <c r="AY40" s="52">
        <v>291</v>
      </c>
      <c r="AZ40" s="49">
        <v>1636.658205</v>
      </c>
      <c r="BA40" s="52"/>
      <c r="BB40" s="49"/>
      <c r="BC40" s="52"/>
      <c r="BD40" s="49"/>
      <c r="BE40" s="12"/>
      <c r="BF40" s="65"/>
      <c r="BG40" s="66">
        <f t="shared" si="36"/>
        <v>1001</v>
      </c>
      <c r="BH40" s="62">
        <f t="shared" si="37"/>
        <v>261.89309135999991</v>
      </c>
      <c r="BI40" s="52">
        <v>1001</v>
      </c>
      <c r="BJ40" s="49">
        <v>261.89309135999991</v>
      </c>
      <c r="BK40" s="67"/>
      <c r="BL40" s="67"/>
      <c r="BM40" s="15"/>
      <c r="BN40" s="15"/>
      <c r="BO40" s="68"/>
      <c r="BP40" s="68"/>
      <c r="BQ40" s="68"/>
      <c r="BR40" s="68"/>
      <c r="FO40" s="18">
        <v>8.7998758209700476</v>
      </c>
      <c r="FP40" s="18">
        <v>0.72500041648200697</v>
      </c>
      <c r="FQ40" s="18">
        <v>7.5823797777404181E-2</v>
      </c>
      <c r="FR40" s="18">
        <v>0.7565618727705411</v>
      </c>
    </row>
    <row r="41" spans="1:174" s="16" customFormat="1" ht="30" customHeight="1" x14ac:dyDescent="0.25">
      <c r="A41" s="19" t="s">
        <v>88</v>
      </c>
      <c r="B41" s="54">
        <f t="shared" si="34"/>
        <v>98878.337842944544</v>
      </c>
      <c r="C41" s="19"/>
      <c r="D41" s="19"/>
      <c r="E41" s="19"/>
      <c r="F41" s="55"/>
      <c r="G41" s="66"/>
      <c r="H41" s="62"/>
      <c r="I41" s="66"/>
      <c r="J41" s="62"/>
      <c r="K41" s="55"/>
      <c r="L41" s="52"/>
      <c r="M41" s="49"/>
      <c r="N41" s="52"/>
      <c r="O41" s="49"/>
      <c r="P41" s="62"/>
      <c r="Q41" s="49"/>
      <c r="R41" s="49"/>
      <c r="S41" s="49"/>
      <c r="T41" s="49"/>
      <c r="U41" s="54">
        <v>98878.337842944544</v>
      </c>
      <c r="V41" s="52"/>
      <c r="W41" s="49"/>
      <c r="X41" s="56">
        <v>419</v>
      </c>
      <c r="Y41" s="54">
        <v>31701.786516138</v>
      </c>
      <c r="Z41" s="13"/>
      <c r="AA41" s="13"/>
      <c r="AB41" s="13"/>
      <c r="AC41" s="13"/>
      <c r="AD41" s="53">
        <v>692</v>
      </c>
      <c r="AE41" s="62">
        <v>35961.791976780529</v>
      </c>
      <c r="AF41" s="13"/>
      <c r="AG41" s="13"/>
      <c r="AH41" s="13"/>
      <c r="AI41" s="13"/>
      <c r="AJ41" s="51"/>
      <c r="AK41" s="49"/>
      <c r="AL41" s="52"/>
      <c r="AM41" s="49"/>
      <c r="AN41" s="52"/>
      <c r="AO41" s="49"/>
      <c r="AP41" s="52"/>
      <c r="AQ41" s="49"/>
      <c r="AR41" s="62">
        <v>31214.759350026005</v>
      </c>
      <c r="AS41" s="66">
        <v>9865</v>
      </c>
      <c r="AT41" s="62">
        <v>29925.151843146003</v>
      </c>
      <c r="AU41" s="52">
        <v>601</v>
      </c>
      <c r="AV41" s="49">
        <v>467.653712778</v>
      </c>
      <c r="AW41" s="66"/>
      <c r="AX41" s="62"/>
      <c r="AY41" s="14"/>
      <c r="AZ41" s="14"/>
      <c r="BA41" s="14"/>
      <c r="BB41" s="14"/>
      <c r="BC41" s="14"/>
      <c r="BD41" s="14"/>
      <c r="BE41" s="12"/>
      <c r="BF41" s="65"/>
      <c r="BG41" s="66">
        <f t="shared" si="36"/>
        <v>6564</v>
      </c>
      <c r="BH41" s="62">
        <f t="shared" si="37"/>
        <v>1289.6075068800001</v>
      </c>
      <c r="BI41" s="52">
        <v>6564</v>
      </c>
      <c r="BJ41" s="49">
        <v>1289.6075068800001</v>
      </c>
      <c r="BK41" s="67"/>
      <c r="BL41" s="67"/>
      <c r="BM41" s="15"/>
      <c r="BN41" s="15"/>
      <c r="BO41" s="68"/>
      <c r="BP41" s="68"/>
      <c r="BQ41" s="68"/>
      <c r="BR41" s="68"/>
    </row>
    <row r="42" spans="1:174" s="16" customFormat="1" ht="15.75" customHeight="1" x14ac:dyDescent="0.25">
      <c r="A42" s="17" t="s">
        <v>25</v>
      </c>
      <c r="B42" s="54">
        <f t="shared" si="34"/>
        <v>256731.18124106812</v>
      </c>
      <c r="C42" s="17"/>
      <c r="D42" s="17"/>
      <c r="E42" s="17"/>
      <c r="F42" s="55">
        <f t="shared" si="38"/>
        <v>10183.460129999999</v>
      </c>
      <c r="G42" s="66">
        <v>108</v>
      </c>
      <c r="H42" s="62">
        <v>10183.460129999999</v>
      </c>
      <c r="I42" s="66"/>
      <c r="J42" s="62"/>
      <c r="K42" s="55"/>
      <c r="L42" s="52"/>
      <c r="M42" s="49"/>
      <c r="N42" s="52"/>
      <c r="O42" s="49"/>
      <c r="P42" s="62"/>
      <c r="Q42" s="49"/>
      <c r="R42" s="49"/>
      <c r="S42" s="49"/>
      <c r="T42" s="49"/>
      <c r="U42" s="54">
        <v>246547.72111106812</v>
      </c>
      <c r="V42" s="52"/>
      <c r="W42" s="49"/>
      <c r="X42" s="56">
        <v>3594</v>
      </c>
      <c r="Y42" s="54">
        <v>197543.1781103891</v>
      </c>
      <c r="Z42" s="13"/>
      <c r="AA42" s="13"/>
      <c r="AB42" s="13"/>
      <c r="AC42" s="13"/>
      <c r="AD42" s="53">
        <v>221</v>
      </c>
      <c r="AE42" s="62">
        <v>30338.878483537326</v>
      </c>
      <c r="AF42" s="13"/>
      <c r="AG42" s="13"/>
      <c r="AH42" s="13"/>
      <c r="AI42" s="13"/>
      <c r="AJ42" s="51">
        <v>76</v>
      </c>
      <c r="AK42" s="49">
        <v>13332.565769549001</v>
      </c>
      <c r="AL42" s="52"/>
      <c r="AM42" s="49"/>
      <c r="AN42" s="52"/>
      <c r="AO42" s="49"/>
      <c r="AP42" s="52"/>
      <c r="AQ42" s="49"/>
      <c r="AR42" s="62">
        <v>18665.664517141697</v>
      </c>
      <c r="AS42" s="66">
        <v>1012</v>
      </c>
      <c r="AT42" s="62">
        <v>13907.703517141699</v>
      </c>
      <c r="AU42" s="52">
        <v>4178</v>
      </c>
      <c r="AV42" s="49">
        <v>10881.947857969999</v>
      </c>
      <c r="AW42" s="66">
        <v>1482</v>
      </c>
      <c r="AX42" s="62">
        <v>4757.9609999999993</v>
      </c>
      <c r="AY42" s="14"/>
      <c r="AZ42" s="14"/>
      <c r="BA42" s="14"/>
      <c r="BB42" s="14"/>
      <c r="BC42" s="14"/>
      <c r="BD42" s="14"/>
      <c r="BE42" s="12"/>
      <c r="BF42" s="65"/>
      <c r="BG42" s="66"/>
      <c r="BH42" s="62"/>
      <c r="BI42" s="52"/>
      <c r="BJ42" s="49"/>
      <c r="BK42" s="67"/>
      <c r="BL42" s="67"/>
      <c r="BM42" s="15"/>
      <c r="BN42" s="15"/>
      <c r="BO42" s="68"/>
      <c r="BP42" s="68"/>
      <c r="BQ42" s="68"/>
      <c r="BR42" s="68"/>
    </row>
    <row r="43" spans="1:174" s="16" customFormat="1" ht="30.75" customHeight="1" x14ac:dyDescent="0.25">
      <c r="A43" s="19" t="s">
        <v>89</v>
      </c>
      <c r="B43" s="54">
        <f t="shared" si="34"/>
        <v>42465.821259356002</v>
      </c>
      <c r="C43" s="19"/>
      <c r="D43" s="19"/>
      <c r="E43" s="19"/>
      <c r="F43" s="55"/>
      <c r="G43" s="52"/>
      <c r="H43" s="49"/>
      <c r="I43" s="52"/>
      <c r="J43" s="49"/>
      <c r="K43" s="55"/>
      <c r="L43" s="52"/>
      <c r="M43" s="49"/>
      <c r="N43" s="52"/>
      <c r="O43" s="49"/>
      <c r="P43" s="62"/>
      <c r="Q43" s="49"/>
      <c r="R43" s="49"/>
      <c r="S43" s="49"/>
      <c r="T43" s="49"/>
      <c r="U43" s="54">
        <v>42465.821259356002</v>
      </c>
      <c r="V43" s="52"/>
      <c r="W43" s="49"/>
      <c r="X43" s="56"/>
      <c r="Y43" s="54"/>
      <c r="Z43" s="13"/>
      <c r="AA43" s="13"/>
      <c r="AB43" s="13"/>
      <c r="AC43" s="13"/>
      <c r="AD43" s="53"/>
      <c r="AE43" s="62"/>
      <c r="AF43" s="13"/>
      <c r="AG43" s="13"/>
      <c r="AH43" s="13"/>
      <c r="AI43" s="13"/>
      <c r="AJ43" s="13"/>
      <c r="AK43" s="13"/>
      <c r="AL43" s="52"/>
      <c r="AM43" s="49"/>
      <c r="AN43" s="52"/>
      <c r="AO43" s="49"/>
      <c r="AP43" s="52"/>
      <c r="AQ43" s="49"/>
      <c r="AR43" s="62">
        <v>42465.821259356002</v>
      </c>
      <c r="AS43" s="66">
        <v>4211</v>
      </c>
      <c r="AT43" s="62">
        <v>16238.010488517439</v>
      </c>
      <c r="AU43" s="52">
        <v>1530</v>
      </c>
      <c r="AV43" s="49">
        <v>1806.6478322835831</v>
      </c>
      <c r="AW43" s="13"/>
      <c r="AX43" s="14"/>
      <c r="AY43" s="14"/>
      <c r="AZ43" s="14"/>
      <c r="BA43" s="14"/>
      <c r="BB43" s="14"/>
      <c r="BC43" s="14"/>
      <c r="BD43" s="14"/>
      <c r="BE43" s="12"/>
      <c r="BF43" s="65"/>
      <c r="BG43" s="66">
        <f t="shared" si="36"/>
        <v>26573</v>
      </c>
      <c r="BH43" s="62">
        <f t="shared" si="37"/>
        <v>26227.810770838565</v>
      </c>
      <c r="BI43" s="52">
        <v>26573</v>
      </c>
      <c r="BJ43" s="49">
        <v>26227.810770838565</v>
      </c>
      <c r="BK43" s="67"/>
      <c r="BL43" s="67"/>
      <c r="BM43" s="15"/>
      <c r="BN43" s="15"/>
      <c r="BO43" s="68"/>
      <c r="BP43" s="68"/>
      <c r="BQ43" s="68"/>
      <c r="BR43" s="68"/>
    </row>
    <row r="44" spans="1:174" s="16" customFormat="1" ht="29.25" customHeight="1" x14ac:dyDescent="0.25">
      <c r="A44" s="19" t="s">
        <v>90</v>
      </c>
      <c r="B44" s="54">
        <f t="shared" si="34"/>
        <v>106127.97407287208</v>
      </c>
      <c r="C44" s="19"/>
      <c r="D44" s="19"/>
      <c r="E44" s="19"/>
      <c r="F44" s="55"/>
      <c r="G44" s="52"/>
      <c r="H44" s="49"/>
      <c r="I44" s="52"/>
      <c r="J44" s="49"/>
      <c r="K44" s="55"/>
      <c r="L44" s="52"/>
      <c r="M44" s="49"/>
      <c r="N44" s="52"/>
      <c r="O44" s="49"/>
      <c r="P44" s="62"/>
      <c r="Q44" s="49"/>
      <c r="R44" s="49"/>
      <c r="S44" s="49"/>
      <c r="T44" s="49"/>
      <c r="U44" s="54">
        <v>106127.97407287208</v>
      </c>
      <c r="V44" s="52"/>
      <c r="W44" s="49"/>
      <c r="X44" s="56"/>
      <c r="Y44" s="54"/>
      <c r="Z44" s="13"/>
      <c r="AA44" s="13"/>
      <c r="AB44" s="13"/>
      <c r="AC44" s="13"/>
      <c r="AD44" s="53"/>
      <c r="AE44" s="62"/>
      <c r="AF44" s="13"/>
      <c r="AG44" s="13"/>
      <c r="AH44" s="13"/>
      <c r="AI44" s="13"/>
      <c r="AJ44" s="13"/>
      <c r="AK44" s="13"/>
      <c r="AL44" s="52">
        <v>392</v>
      </c>
      <c r="AM44" s="49">
        <v>50479.854261232133</v>
      </c>
      <c r="AN44" s="52">
        <v>390</v>
      </c>
      <c r="AO44" s="49">
        <v>22495.235564198905</v>
      </c>
      <c r="AP44" s="52">
        <v>317</v>
      </c>
      <c r="AQ44" s="49">
        <v>9502.8299998099446</v>
      </c>
      <c r="AR44" s="62">
        <v>23650.054247631102</v>
      </c>
      <c r="AS44" s="66">
        <v>1647</v>
      </c>
      <c r="AT44" s="62">
        <v>4910.99550160938</v>
      </c>
      <c r="AU44" s="13"/>
      <c r="AV44" s="13"/>
      <c r="AW44" s="13"/>
      <c r="AX44" s="14"/>
      <c r="AY44" s="14"/>
      <c r="AZ44" s="14"/>
      <c r="BA44" s="14"/>
      <c r="BB44" s="14"/>
      <c r="BC44" s="14"/>
      <c r="BD44" s="14"/>
      <c r="BE44" s="12"/>
      <c r="BF44" s="65"/>
      <c r="BG44" s="66">
        <f t="shared" si="36"/>
        <v>29377</v>
      </c>
      <c r="BH44" s="62">
        <f t="shared" si="37"/>
        <v>18739.058746021721</v>
      </c>
      <c r="BI44" s="52">
        <v>29377</v>
      </c>
      <c r="BJ44" s="49">
        <v>18739.058746021721</v>
      </c>
      <c r="BK44" s="67"/>
      <c r="BL44" s="67"/>
      <c r="BM44" s="15"/>
      <c r="BN44" s="15"/>
      <c r="BO44" s="68"/>
      <c r="BP44" s="68"/>
      <c r="BQ44" s="68"/>
      <c r="BR44" s="68"/>
    </row>
    <row r="45" spans="1:174" s="16" customFormat="1" ht="15.75" customHeight="1" x14ac:dyDescent="0.25">
      <c r="A45" s="21" t="s">
        <v>91</v>
      </c>
      <c r="B45" s="54">
        <f t="shared" si="34"/>
        <v>74665.591071018483</v>
      </c>
      <c r="C45" s="21"/>
      <c r="D45" s="21"/>
      <c r="E45" s="21"/>
      <c r="F45" s="55">
        <f t="shared" si="38"/>
        <v>2842.5451699999999</v>
      </c>
      <c r="G45" s="52"/>
      <c r="H45" s="49"/>
      <c r="I45" s="52"/>
      <c r="J45" s="49"/>
      <c r="K45" s="55"/>
      <c r="L45" s="52"/>
      <c r="M45" s="49"/>
      <c r="N45" s="52"/>
      <c r="O45" s="49"/>
      <c r="P45" s="62">
        <f t="shared" ref="P45" si="40">R45+T45</f>
        <v>2842.5451699999999</v>
      </c>
      <c r="Q45" s="49">
        <v>6</v>
      </c>
      <c r="R45" s="49">
        <v>692.15017</v>
      </c>
      <c r="S45" s="49">
        <v>49</v>
      </c>
      <c r="T45" s="49">
        <v>2150.395</v>
      </c>
      <c r="U45" s="54">
        <v>71823.045901018486</v>
      </c>
      <c r="V45" s="52"/>
      <c r="W45" s="49"/>
      <c r="X45" s="56"/>
      <c r="Y45" s="54"/>
      <c r="Z45" s="13"/>
      <c r="AA45" s="13"/>
      <c r="AB45" s="13"/>
      <c r="AC45" s="13"/>
      <c r="AD45" s="53"/>
      <c r="AE45" s="62"/>
      <c r="AF45" s="13"/>
      <c r="AG45" s="13"/>
      <c r="AH45" s="13"/>
      <c r="AI45" s="13"/>
      <c r="AJ45" s="13"/>
      <c r="AK45" s="13"/>
      <c r="AL45" s="52">
        <v>474</v>
      </c>
      <c r="AM45" s="49">
        <v>38637.02277552052</v>
      </c>
      <c r="AN45" s="52">
        <v>331</v>
      </c>
      <c r="AO45" s="49">
        <v>14213.351773149157</v>
      </c>
      <c r="AP45" s="52">
        <v>265</v>
      </c>
      <c r="AQ45" s="49">
        <v>11540.75</v>
      </c>
      <c r="AR45" s="62">
        <v>7431.9213523488006</v>
      </c>
      <c r="AS45" s="66">
        <v>2112</v>
      </c>
      <c r="AT45" s="62">
        <v>6714.3162405888006</v>
      </c>
      <c r="AU45" s="13"/>
      <c r="AV45" s="13"/>
      <c r="AW45" s="13"/>
      <c r="AX45" s="14"/>
      <c r="AY45" s="14"/>
      <c r="AZ45" s="14"/>
      <c r="BA45" s="14"/>
      <c r="BB45" s="14"/>
      <c r="BC45" s="14"/>
      <c r="BD45" s="14"/>
      <c r="BE45" s="12"/>
      <c r="BF45" s="65"/>
      <c r="BG45" s="66">
        <f t="shared" si="36"/>
        <v>2352</v>
      </c>
      <c r="BH45" s="62">
        <f t="shared" si="37"/>
        <v>717.60511175999989</v>
      </c>
      <c r="BI45" s="52">
        <v>2352</v>
      </c>
      <c r="BJ45" s="49">
        <v>717.60511175999989</v>
      </c>
      <c r="BK45" s="67"/>
      <c r="BL45" s="67"/>
      <c r="BM45" s="15"/>
      <c r="BN45" s="15"/>
      <c r="BO45" s="68"/>
      <c r="BP45" s="68"/>
      <c r="BQ45" s="68"/>
      <c r="BR45" s="68"/>
    </row>
    <row r="46" spans="1:174" s="16" customFormat="1" ht="31.5" customHeight="1" x14ac:dyDescent="0.25">
      <c r="A46" s="70" t="s">
        <v>92</v>
      </c>
      <c r="B46" s="54">
        <f t="shared" si="34"/>
        <v>540.0194287265997</v>
      </c>
      <c r="C46" s="70"/>
      <c r="D46" s="70"/>
      <c r="E46" s="70"/>
      <c r="F46" s="55"/>
      <c r="G46" s="52"/>
      <c r="H46" s="49"/>
      <c r="I46" s="52"/>
      <c r="J46" s="49"/>
      <c r="K46" s="55"/>
      <c r="L46" s="52"/>
      <c r="M46" s="49"/>
      <c r="N46" s="52"/>
      <c r="O46" s="49"/>
      <c r="P46" s="62"/>
      <c r="Q46" s="49"/>
      <c r="R46" s="49"/>
      <c r="S46" s="49"/>
      <c r="T46" s="49"/>
      <c r="U46" s="54">
        <v>540.0194287265997</v>
      </c>
      <c r="V46" s="52"/>
      <c r="W46" s="49"/>
      <c r="X46" s="56"/>
      <c r="Y46" s="54"/>
      <c r="Z46" s="13"/>
      <c r="AA46" s="13"/>
      <c r="AB46" s="13"/>
      <c r="AC46" s="13"/>
      <c r="AD46" s="53"/>
      <c r="AE46" s="62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62">
        <v>540.0194287265997</v>
      </c>
      <c r="AS46" s="66"/>
      <c r="AT46" s="62">
        <v>540.0194287265997</v>
      </c>
      <c r="AU46" s="52">
        <v>694</v>
      </c>
      <c r="AV46" s="49">
        <v>540.0194287265997</v>
      </c>
      <c r="AW46" s="13"/>
      <c r="AX46" s="14"/>
      <c r="AY46" s="14"/>
      <c r="AZ46" s="14"/>
      <c r="BA46" s="14"/>
      <c r="BB46" s="14"/>
      <c r="BC46" s="14"/>
      <c r="BD46" s="14"/>
      <c r="BE46" s="12"/>
      <c r="BF46" s="65"/>
      <c r="BG46" s="66"/>
      <c r="BH46" s="62"/>
      <c r="BI46" s="52"/>
      <c r="BJ46" s="49"/>
      <c r="BK46" s="67"/>
      <c r="BL46" s="67"/>
      <c r="BM46" s="15"/>
      <c r="BN46" s="15"/>
      <c r="BO46" s="68"/>
      <c r="BP46" s="68"/>
      <c r="BQ46" s="68"/>
      <c r="BR46" s="68"/>
    </row>
    <row r="47" spans="1:174" s="16" customFormat="1" ht="15.75" customHeight="1" x14ac:dyDescent="0.25">
      <c r="A47" s="19" t="s">
        <v>26</v>
      </c>
      <c r="B47" s="54">
        <f t="shared" si="34"/>
        <v>3708.7737599999996</v>
      </c>
      <c r="C47" s="19"/>
      <c r="D47" s="19"/>
      <c r="E47" s="19"/>
      <c r="F47" s="55"/>
      <c r="G47" s="52"/>
      <c r="H47" s="49"/>
      <c r="I47" s="52"/>
      <c r="J47" s="49"/>
      <c r="K47" s="55"/>
      <c r="L47" s="52"/>
      <c r="M47" s="49"/>
      <c r="N47" s="52"/>
      <c r="O47" s="49"/>
      <c r="P47" s="62"/>
      <c r="Q47" s="49"/>
      <c r="R47" s="49"/>
      <c r="S47" s="49"/>
      <c r="T47" s="49"/>
      <c r="U47" s="54">
        <v>3708.7737599999996</v>
      </c>
      <c r="V47" s="52"/>
      <c r="W47" s="49"/>
      <c r="X47" s="56"/>
      <c r="Y47" s="54"/>
      <c r="Z47" s="13"/>
      <c r="AA47" s="13"/>
      <c r="AB47" s="13"/>
      <c r="AC47" s="13"/>
      <c r="AD47" s="53"/>
      <c r="AE47" s="62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62">
        <v>3708.7737599999996</v>
      </c>
      <c r="AS47" s="66"/>
      <c r="AT47" s="62">
        <v>3708.7737599999996</v>
      </c>
      <c r="AU47" s="52">
        <v>752</v>
      </c>
      <c r="AV47" s="49">
        <v>3708.7737599999996</v>
      </c>
      <c r="AW47" s="13"/>
      <c r="AX47" s="14"/>
      <c r="AY47" s="14"/>
      <c r="AZ47" s="14"/>
      <c r="BA47" s="14"/>
      <c r="BB47" s="14"/>
      <c r="BC47" s="14"/>
      <c r="BD47" s="14"/>
      <c r="BE47" s="12"/>
      <c r="BF47" s="65"/>
      <c r="BG47" s="66"/>
      <c r="BH47" s="62"/>
      <c r="BI47" s="52"/>
      <c r="BJ47" s="49"/>
      <c r="BK47" s="67"/>
      <c r="BL47" s="67"/>
      <c r="BM47" s="15"/>
      <c r="BN47" s="15"/>
      <c r="BO47" s="68"/>
      <c r="BP47" s="68"/>
      <c r="BQ47" s="68"/>
      <c r="BR47" s="68"/>
    </row>
    <row r="48" spans="1:174" s="16" customFormat="1" ht="15.75" customHeight="1" x14ac:dyDescent="0.25">
      <c r="A48" s="22" t="s">
        <v>27</v>
      </c>
      <c r="B48" s="54">
        <f t="shared" si="34"/>
        <v>12109.850160078502</v>
      </c>
      <c r="C48" s="22"/>
      <c r="D48" s="22"/>
      <c r="E48" s="22"/>
      <c r="F48" s="55"/>
      <c r="G48" s="52"/>
      <c r="H48" s="49"/>
      <c r="I48" s="52"/>
      <c r="J48" s="49"/>
      <c r="K48" s="55"/>
      <c r="L48" s="52"/>
      <c r="M48" s="49"/>
      <c r="N48" s="52"/>
      <c r="O48" s="49"/>
      <c r="P48" s="62"/>
      <c r="Q48" s="49"/>
      <c r="R48" s="49"/>
      <c r="S48" s="49"/>
      <c r="T48" s="49"/>
      <c r="U48" s="54">
        <v>12109.850160078502</v>
      </c>
      <c r="V48" s="52"/>
      <c r="W48" s="49"/>
      <c r="X48" s="56"/>
      <c r="Y48" s="54"/>
      <c r="Z48" s="13"/>
      <c r="AA48" s="13"/>
      <c r="AB48" s="13"/>
      <c r="AC48" s="13"/>
      <c r="AD48" s="53">
        <v>62</v>
      </c>
      <c r="AE48" s="62">
        <v>5084.5946080409012</v>
      </c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62">
        <v>7025.2555520376</v>
      </c>
      <c r="AS48" s="66">
        <v>2399</v>
      </c>
      <c r="AT48" s="62">
        <v>7025.2555520376</v>
      </c>
      <c r="AU48" s="52">
        <v>331</v>
      </c>
      <c r="AV48" s="49">
        <v>350.37614314080002</v>
      </c>
      <c r="AW48" s="13"/>
      <c r="AX48" s="14"/>
      <c r="AY48" s="14"/>
      <c r="AZ48" s="14"/>
      <c r="BA48" s="14"/>
      <c r="BB48" s="14"/>
      <c r="BC48" s="14"/>
      <c r="BD48" s="14"/>
      <c r="BE48" s="12"/>
      <c r="BF48" s="65"/>
      <c r="BG48" s="66"/>
      <c r="BH48" s="62"/>
      <c r="BI48" s="52"/>
      <c r="BJ48" s="49"/>
      <c r="BK48" s="67"/>
      <c r="BL48" s="67"/>
      <c r="BM48" s="15"/>
      <c r="BN48" s="15"/>
      <c r="BO48" s="68"/>
      <c r="BP48" s="68"/>
      <c r="BQ48" s="68"/>
      <c r="BR48" s="68"/>
    </row>
    <row r="49" spans="1:70" s="16" customFormat="1" ht="15.75" customHeight="1" x14ac:dyDescent="0.25">
      <c r="A49" s="17" t="s">
        <v>28</v>
      </c>
      <c r="B49" s="54">
        <f t="shared" si="34"/>
        <v>3578.3555534193001</v>
      </c>
      <c r="C49" s="17"/>
      <c r="D49" s="17"/>
      <c r="E49" s="17"/>
      <c r="F49" s="55"/>
      <c r="G49" s="52"/>
      <c r="H49" s="49"/>
      <c r="I49" s="52"/>
      <c r="J49" s="49"/>
      <c r="K49" s="55"/>
      <c r="L49" s="52"/>
      <c r="M49" s="49"/>
      <c r="N49" s="52"/>
      <c r="O49" s="49"/>
      <c r="P49" s="62"/>
      <c r="Q49" s="49"/>
      <c r="R49" s="49"/>
      <c r="S49" s="49"/>
      <c r="T49" s="49"/>
      <c r="U49" s="54">
        <v>3578.3555534193001</v>
      </c>
      <c r="V49" s="52"/>
      <c r="W49" s="49"/>
      <c r="X49" s="56"/>
      <c r="Y49" s="54"/>
      <c r="Z49" s="13"/>
      <c r="AA49" s="13"/>
      <c r="AB49" s="13"/>
      <c r="AC49" s="13"/>
      <c r="AD49" s="53"/>
      <c r="AE49" s="62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62">
        <v>3578.3555534193001</v>
      </c>
      <c r="AS49" s="66">
        <v>962</v>
      </c>
      <c r="AT49" s="62">
        <v>3432.9060113252999</v>
      </c>
      <c r="AU49" s="52"/>
      <c r="AV49" s="49"/>
      <c r="AW49" s="13"/>
      <c r="AX49" s="14"/>
      <c r="AY49" s="14"/>
      <c r="AZ49" s="14"/>
      <c r="BA49" s="14"/>
      <c r="BB49" s="14"/>
      <c r="BC49" s="14"/>
      <c r="BD49" s="14"/>
      <c r="BE49" s="12"/>
      <c r="BF49" s="65"/>
      <c r="BG49" s="66">
        <f t="shared" si="36"/>
        <v>467</v>
      </c>
      <c r="BH49" s="62">
        <f t="shared" si="37"/>
        <v>145.44954209399998</v>
      </c>
      <c r="BI49" s="52">
        <v>467</v>
      </c>
      <c r="BJ49" s="49">
        <v>145.44954209399998</v>
      </c>
      <c r="BK49" s="67"/>
      <c r="BL49" s="67"/>
      <c r="BM49" s="15"/>
      <c r="BN49" s="15"/>
      <c r="BO49" s="68"/>
      <c r="BP49" s="68"/>
      <c r="BQ49" s="68"/>
      <c r="BR49" s="68"/>
    </row>
    <row r="50" spans="1:70" s="16" customFormat="1" ht="15.75" customHeight="1" x14ac:dyDescent="0.25">
      <c r="A50" s="17" t="s">
        <v>93</v>
      </c>
      <c r="B50" s="54">
        <f t="shared" si="34"/>
        <v>16795.665467830157</v>
      </c>
      <c r="C50" s="17"/>
      <c r="D50" s="17"/>
      <c r="E50" s="17"/>
      <c r="F50" s="55"/>
      <c r="G50" s="52"/>
      <c r="H50" s="49"/>
      <c r="I50" s="52"/>
      <c r="J50" s="49"/>
      <c r="K50" s="55"/>
      <c r="L50" s="52"/>
      <c r="M50" s="49"/>
      <c r="N50" s="52"/>
      <c r="O50" s="49"/>
      <c r="P50" s="62"/>
      <c r="Q50" s="49"/>
      <c r="R50" s="49"/>
      <c r="S50" s="49"/>
      <c r="T50" s="49"/>
      <c r="U50" s="54">
        <v>16795.665467830157</v>
      </c>
      <c r="V50" s="52"/>
      <c r="W50" s="49"/>
      <c r="X50" s="56"/>
      <c r="Y50" s="54"/>
      <c r="Z50" s="13"/>
      <c r="AA50" s="13"/>
      <c r="AB50" s="13"/>
      <c r="AC50" s="13"/>
      <c r="AD50" s="53">
        <v>87</v>
      </c>
      <c r="AE50" s="62">
        <v>13072.600449026955</v>
      </c>
      <c r="AF50" s="13">
        <v>87</v>
      </c>
      <c r="AG50" s="49">
        <v>13072.600449026955</v>
      </c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62">
        <v>3723.0650188031996</v>
      </c>
      <c r="AS50" s="66">
        <v>1060</v>
      </c>
      <c r="AT50" s="62">
        <v>3521.0964244931997</v>
      </c>
      <c r="AU50" s="52"/>
      <c r="AV50" s="49"/>
      <c r="AW50" s="13"/>
      <c r="AX50" s="14"/>
      <c r="AY50" s="14"/>
      <c r="AZ50" s="14"/>
      <c r="BA50" s="14"/>
      <c r="BB50" s="14"/>
      <c r="BC50" s="14"/>
      <c r="BD50" s="14"/>
      <c r="BE50" s="12"/>
      <c r="BF50" s="65"/>
      <c r="BG50" s="66">
        <f t="shared" si="36"/>
        <v>653</v>
      </c>
      <c r="BH50" s="62">
        <f t="shared" si="37"/>
        <v>201.96859430999996</v>
      </c>
      <c r="BI50" s="52">
        <v>653</v>
      </c>
      <c r="BJ50" s="49">
        <v>201.96859430999996</v>
      </c>
      <c r="BK50" s="67"/>
      <c r="BL50" s="67"/>
      <c r="BM50" s="15"/>
      <c r="BN50" s="15"/>
      <c r="BO50" s="68"/>
      <c r="BP50" s="68"/>
      <c r="BQ50" s="68"/>
      <c r="BR50" s="68"/>
    </row>
    <row r="51" spans="1:70" s="16" customFormat="1" ht="15.75" customHeight="1" x14ac:dyDescent="0.25">
      <c r="A51" s="22" t="s">
        <v>94</v>
      </c>
      <c r="B51" s="54">
        <f t="shared" si="34"/>
        <v>29021.781330000002</v>
      </c>
      <c r="C51" s="22"/>
      <c r="D51" s="22"/>
      <c r="E51" s="22"/>
      <c r="F51" s="55"/>
      <c r="G51" s="52"/>
      <c r="H51" s="49"/>
      <c r="I51" s="52"/>
      <c r="J51" s="49"/>
      <c r="K51" s="55"/>
      <c r="L51" s="52"/>
      <c r="M51" s="49"/>
      <c r="N51" s="52"/>
      <c r="O51" s="49"/>
      <c r="P51" s="62"/>
      <c r="Q51" s="49"/>
      <c r="R51" s="49"/>
      <c r="S51" s="49"/>
      <c r="T51" s="49"/>
      <c r="U51" s="54">
        <v>29021.781330000002</v>
      </c>
      <c r="V51" s="52"/>
      <c r="W51" s="49"/>
      <c r="X51" s="56"/>
      <c r="Y51" s="54"/>
      <c r="Z51" s="13"/>
      <c r="AA51" s="13"/>
      <c r="AB51" s="13"/>
      <c r="AC51" s="13"/>
      <c r="AD51" s="53"/>
      <c r="AE51" s="62"/>
      <c r="AF51" s="13"/>
      <c r="AG51" s="49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62">
        <v>29021.781330000002</v>
      </c>
      <c r="AS51" s="66"/>
      <c r="AT51" s="62">
        <v>29021.781330000002</v>
      </c>
      <c r="AU51" s="52">
        <v>4193</v>
      </c>
      <c r="AV51" s="49">
        <v>29021.781330000002</v>
      </c>
      <c r="AW51" s="13"/>
      <c r="AX51" s="14"/>
      <c r="AY51" s="14"/>
      <c r="AZ51" s="14"/>
      <c r="BA51" s="14"/>
      <c r="BB51" s="14"/>
      <c r="BC51" s="14"/>
      <c r="BD51" s="14"/>
      <c r="BE51" s="12"/>
      <c r="BF51" s="65"/>
      <c r="BG51" s="66"/>
      <c r="BH51" s="62"/>
      <c r="BI51" s="52"/>
      <c r="BJ51" s="49"/>
      <c r="BK51" s="67"/>
      <c r="BL51" s="67"/>
      <c r="BM51" s="15"/>
      <c r="BN51" s="15"/>
      <c r="BO51" s="68"/>
      <c r="BP51" s="68"/>
      <c r="BQ51" s="68"/>
      <c r="BR51" s="68"/>
    </row>
    <row r="52" spans="1:70" s="16" customFormat="1" ht="15.75" customHeight="1" x14ac:dyDescent="0.25">
      <c r="A52" s="22" t="s">
        <v>95</v>
      </c>
      <c r="B52" s="54">
        <f t="shared" si="34"/>
        <v>4618.0044201986548</v>
      </c>
      <c r="C52" s="22"/>
      <c r="D52" s="22"/>
      <c r="E52" s="22"/>
      <c r="F52" s="55"/>
      <c r="G52" s="52"/>
      <c r="H52" s="49"/>
      <c r="I52" s="52"/>
      <c r="J52" s="49"/>
      <c r="K52" s="55"/>
      <c r="L52" s="52"/>
      <c r="M52" s="49"/>
      <c r="N52" s="52"/>
      <c r="O52" s="49"/>
      <c r="P52" s="62"/>
      <c r="Q52" s="49"/>
      <c r="R52" s="49"/>
      <c r="S52" s="49"/>
      <c r="T52" s="49"/>
      <c r="U52" s="54">
        <v>4618.0044201986548</v>
      </c>
      <c r="V52" s="52"/>
      <c r="W52" s="49"/>
      <c r="X52" s="56"/>
      <c r="Y52" s="54"/>
      <c r="Z52" s="13"/>
      <c r="AA52" s="13"/>
      <c r="AB52" s="13"/>
      <c r="AC52" s="13"/>
      <c r="AD52" s="53">
        <v>96</v>
      </c>
      <c r="AE52" s="62">
        <v>2728.5602645129543</v>
      </c>
      <c r="AF52" s="13"/>
      <c r="AG52" s="49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62">
        <v>1889.4441556857</v>
      </c>
      <c r="AS52" s="66">
        <v>669</v>
      </c>
      <c r="AT52" s="62">
        <v>1759.9998715557001</v>
      </c>
      <c r="AU52" s="13"/>
      <c r="AV52" s="13"/>
      <c r="AW52" s="13"/>
      <c r="AX52" s="14"/>
      <c r="AY52" s="14"/>
      <c r="AZ52" s="14"/>
      <c r="BA52" s="14"/>
      <c r="BB52" s="14"/>
      <c r="BC52" s="14"/>
      <c r="BD52" s="14"/>
      <c r="BE52" s="12"/>
      <c r="BF52" s="65"/>
      <c r="BG52" s="66">
        <f t="shared" si="36"/>
        <v>459</v>
      </c>
      <c r="BH52" s="62">
        <f t="shared" si="37"/>
        <v>129.44428412999997</v>
      </c>
      <c r="BI52" s="52">
        <v>459</v>
      </c>
      <c r="BJ52" s="49">
        <v>129.44428412999997</v>
      </c>
      <c r="BK52" s="67"/>
      <c r="BL52" s="67"/>
      <c r="BM52" s="15"/>
      <c r="BN52" s="15"/>
      <c r="BO52" s="68"/>
      <c r="BP52" s="68"/>
      <c r="BQ52" s="68"/>
      <c r="BR52" s="68"/>
    </row>
    <row r="53" spans="1:70" s="16" customFormat="1" ht="15.75" customHeight="1" x14ac:dyDescent="0.25">
      <c r="A53" s="17" t="s">
        <v>29</v>
      </c>
      <c r="B53" s="54">
        <f t="shared" si="34"/>
        <v>1392.1742250515997</v>
      </c>
      <c r="C53" s="17"/>
      <c r="D53" s="17"/>
      <c r="E53" s="17"/>
      <c r="F53" s="55"/>
      <c r="G53" s="52"/>
      <c r="H53" s="49"/>
      <c r="I53" s="52"/>
      <c r="J53" s="49"/>
      <c r="K53" s="55"/>
      <c r="L53" s="52"/>
      <c r="M53" s="49"/>
      <c r="N53" s="52"/>
      <c r="O53" s="49"/>
      <c r="P53" s="62"/>
      <c r="Q53" s="49"/>
      <c r="R53" s="49"/>
      <c r="S53" s="49"/>
      <c r="T53" s="49"/>
      <c r="U53" s="54">
        <v>1392.1742250515997</v>
      </c>
      <c r="V53" s="52"/>
      <c r="W53" s="49"/>
      <c r="X53" s="56"/>
      <c r="Y53" s="54"/>
      <c r="Z53" s="13"/>
      <c r="AA53" s="13"/>
      <c r="AB53" s="13"/>
      <c r="AC53" s="13"/>
      <c r="AD53" s="53"/>
      <c r="AE53" s="62"/>
      <c r="AF53" s="13"/>
      <c r="AG53" s="49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62">
        <v>1392.1742250515997</v>
      </c>
      <c r="AS53" s="66">
        <v>439</v>
      </c>
      <c r="AT53" s="62">
        <v>1392.1742250515997</v>
      </c>
      <c r="AU53" s="13"/>
      <c r="AV53" s="13"/>
      <c r="AW53" s="13"/>
      <c r="AX53" s="23"/>
      <c r="AY53" s="23"/>
      <c r="AZ53" s="23"/>
      <c r="BA53" s="23"/>
      <c r="BB53" s="23"/>
      <c r="BC53" s="23"/>
      <c r="BD53" s="23"/>
      <c r="BE53" s="12"/>
      <c r="BF53" s="65"/>
      <c r="BG53" s="66"/>
      <c r="BH53" s="62"/>
      <c r="BI53" s="52"/>
      <c r="BJ53" s="49"/>
      <c r="BK53" s="67"/>
      <c r="BL53" s="67"/>
      <c r="BM53" s="15"/>
      <c r="BN53" s="15"/>
      <c r="BO53" s="68"/>
      <c r="BP53" s="68"/>
      <c r="BQ53" s="68"/>
      <c r="BR53" s="68"/>
    </row>
    <row r="54" spans="1:70" s="16" customFormat="1" ht="15.75" customHeight="1" x14ac:dyDescent="0.25">
      <c r="A54" s="17" t="s">
        <v>96</v>
      </c>
      <c r="B54" s="54">
        <f t="shared" si="34"/>
        <v>138196.48378539889</v>
      </c>
      <c r="C54" s="17"/>
      <c r="D54" s="17"/>
      <c r="E54" s="17"/>
      <c r="F54" s="55"/>
      <c r="G54" s="52"/>
      <c r="H54" s="49"/>
      <c r="I54" s="52"/>
      <c r="J54" s="49"/>
      <c r="K54" s="55"/>
      <c r="L54" s="52"/>
      <c r="M54" s="49"/>
      <c r="N54" s="52"/>
      <c r="O54" s="49"/>
      <c r="P54" s="62"/>
      <c r="Q54" s="49"/>
      <c r="R54" s="49"/>
      <c r="S54" s="49"/>
      <c r="T54" s="49"/>
      <c r="U54" s="54">
        <v>138196.48378539889</v>
      </c>
      <c r="V54" s="52"/>
      <c r="W54" s="49"/>
      <c r="X54" s="56">
        <v>46</v>
      </c>
      <c r="Y54" s="54">
        <v>4241.133699014692</v>
      </c>
      <c r="Z54" s="13"/>
      <c r="AA54" s="13"/>
      <c r="AB54" s="13"/>
      <c r="AC54" s="13"/>
      <c r="AD54" s="53">
        <v>17</v>
      </c>
      <c r="AE54" s="62">
        <v>133832.09242389622</v>
      </c>
      <c r="AF54" s="13"/>
      <c r="AG54" s="49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62">
        <v>123.25766248797892</v>
      </c>
      <c r="AS54" s="66"/>
      <c r="AT54" s="62"/>
      <c r="AU54" s="13"/>
      <c r="AV54" s="13"/>
      <c r="AW54" s="13"/>
      <c r="AX54" s="23"/>
      <c r="AY54" s="23"/>
      <c r="AZ54" s="23"/>
      <c r="BA54" s="23"/>
      <c r="BB54" s="23"/>
      <c r="BC54" s="23"/>
      <c r="BD54" s="23"/>
      <c r="BE54" s="12"/>
      <c r="BF54" s="65"/>
      <c r="BG54" s="66">
        <f t="shared" si="36"/>
        <v>504</v>
      </c>
      <c r="BH54" s="62">
        <f t="shared" si="37"/>
        <v>123.25766248797892</v>
      </c>
      <c r="BI54" s="52">
        <v>504</v>
      </c>
      <c r="BJ54" s="49">
        <v>123.25766248797892</v>
      </c>
      <c r="BK54" s="67"/>
      <c r="BL54" s="67"/>
      <c r="BM54" s="15"/>
      <c r="BN54" s="15"/>
      <c r="BO54" s="68"/>
      <c r="BP54" s="68"/>
      <c r="BQ54" s="68"/>
      <c r="BR54" s="68"/>
    </row>
    <row r="55" spans="1:70" s="16" customFormat="1" ht="30" customHeight="1" x14ac:dyDescent="0.25">
      <c r="A55" s="71" t="s">
        <v>30</v>
      </c>
      <c r="B55" s="54">
        <f t="shared" si="34"/>
        <v>559.47706687813525</v>
      </c>
      <c r="C55" s="71"/>
      <c r="D55" s="71"/>
      <c r="E55" s="71"/>
      <c r="F55" s="55"/>
      <c r="G55" s="52"/>
      <c r="H55" s="49"/>
      <c r="I55" s="52"/>
      <c r="J55" s="49"/>
      <c r="K55" s="55"/>
      <c r="L55" s="52"/>
      <c r="M55" s="49"/>
      <c r="N55" s="52"/>
      <c r="O55" s="49"/>
      <c r="P55" s="62"/>
      <c r="Q55" s="49"/>
      <c r="R55" s="49"/>
      <c r="S55" s="49"/>
      <c r="T55" s="49"/>
      <c r="U55" s="54">
        <v>559.47706687813525</v>
      </c>
      <c r="V55" s="52"/>
      <c r="W55" s="50"/>
      <c r="X55" s="56">
        <v>13</v>
      </c>
      <c r="Y55" s="55">
        <v>559.47706687813525</v>
      </c>
      <c r="Z55" s="24"/>
      <c r="AA55" s="24"/>
      <c r="AB55" s="24"/>
      <c r="AC55" s="24"/>
      <c r="AD55" s="53"/>
      <c r="AE55" s="64"/>
      <c r="AF55" s="24"/>
      <c r="AG55" s="49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62"/>
      <c r="AS55" s="66"/>
      <c r="AT55" s="62"/>
      <c r="AU55" s="24"/>
      <c r="AV55" s="24"/>
      <c r="AW55" s="13"/>
      <c r="AX55" s="25"/>
      <c r="AY55" s="25"/>
      <c r="AZ55" s="25"/>
      <c r="BA55" s="25"/>
      <c r="BB55" s="25"/>
      <c r="BC55" s="25"/>
      <c r="BD55" s="25"/>
      <c r="BE55" s="26"/>
      <c r="BF55" s="65"/>
      <c r="BG55" s="66"/>
      <c r="BH55" s="62"/>
      <c r="BI55" s="52"/>
      <c r="BJ55" s="49"/>
      <c r="BK55" s="67"/>
      <c r="BL55" s="67"/>
      <c r="BM55" s="15"/>
      <c r="BN55" s="27"/>
      <c r="BO55" s="69"/>
      <c r="BP55" s="69"/>
      <c r="BQ55" s="69"/>
      <c r="BR55" s="69"/>
    </row>
    <row r="56" spans="1:70" s="16" customFormat="1" ht="15.75" customHeight="1" x14ac:dyDescent="0.25">
      <c r="A56" s="22" t="s">
        <v>31</v>
      </c>
      <c r="B56" s="54">
        <f t="shared" si="34"/>
        <v>714.55084144080001</v>
      </c>
      <c r="C56" s="22"/>
      <c r="D56" s="22"/>
      <c r="E56" s="22"/>
      <c r="F56" s="55"/>
      <c r="G56" s="52"/>
      <c r="H56" s="49"/>
      <c r="I56" s="52"/>
      <c r="J56" s="49"/>
      <c r="K56" s="55"/>
      <c r="L56" s="52"/>
      <c r="M56" s="49"/>
      <c r="N56" s="52"/>
      <c r="O56" s="49"/>
      <c r="P56" s="62"/>
      <c r="Q56" s="49"/>
      <c r="R56" s="49"/>
      <c r="S56" s="49"/>
      <c r="T56" s="49"/>
      <c r="U56" s="54">
        <v>714.55084144080001</v>
      </c>
      <c r="V56" s="52"/>
      <c r="W56" s="50"/>
      <c r="X56" s="56"/>
      <c r="Y56" s="55"/>
      <c r="Z56" s="24"/>
      <c r="AA56" s="24"/>
      <c r="AB56" s="24"/>
      <c r="AC56" s="24"/>
      <c r="AD56" s="53"/>
      <c r="AE56" s="64"/>
      <c r="AF56" s="24"/>
      <c r="AG56" s="49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62">
        <v>714.55084144080001</v>
      </c>
      <c r="AS56" s="66">
        <v>160</v>
      </c>
      <c r="AT56" s="62">
        <v>595.06042312080001</v>
      </c>
      <c r="AU56" s="24"/>
      <c r="AV56" s="24"/>
      <c r="AW56" s="13"/>
      <c r="AX56" s="25"/>
      <c r="AY56" s="25"/>
      <c r="AZ56" s="25"/>
      <c r="BA56" s="25"/>
      <c r="BB56" s="25"/>
      <c r="BC56" s="25"/>
      <c r="BD56" s="25"/>
      <c r="BE56" s="26"/>
      <c r="BF56" s="65"/>
      <c r="BG56" s="66">
        <f t="shared" si="36"/>
        <v>331</v>
      </c>
      <c r="BH56" s="62">
        <f t="shared" si="37"/>
        <v>119.49041831999999</v>
      </c>
      <c r="BI56" s="52">
        <v>331</v>
      </c>
      <c r="BJ56" s="49">
        <v>119.49041831999999</v>
      </c>
      <c r="BK56" s="67"/>
      <c r="BL56" s="67"/>
      <c r="BM56" s="15"/>
      <c r="BN56" s="27"/>
      <c r="BO56" s="69"/>
      <c r="BP56" s="69"/>
      <c r="BQ56" s="69"/>
      <c r="BR56" s="69"/>
    </row>
    <row r="57" spans="1:70" s="16" customFormat="1" ht="15.75" customHeight="1" x14ac:dyDescent="0.25">
      <c r="A57" s="22" t="s">
        <v>32</v>
      </c>
      <c r="B57" s="54">
        <f t="shared" si="34"/>
        <v>2257.7858247916988</v>
      </c>
      <c r="C57" s="22"/>
      <c r="D57" s="22"/>
      <c r="E57" s="22"/>
      <c r="F57" s="55"/>
      <c r="G57" s="52"/>
      <c r="H57" s="49"/>
      <c r="I57" s="52"/>
      <c r="J57" s="49"/>
      <c r="K57" s="55"/>
      <c r="L57" s="52"/>
      <c r="M57" s="49"/>
      <c r="N57" s="52"/>
      <c r="O57" s="49"/>
      <c r="P57" s="62"/>
      <c r="Q57" s="49"/>
      <c r="R57" s="49"/>
      <c r="S57" s="49"/>
      <c r="T57" s="49"/>
      <c r="U57" s="54">
        <v>2257.7858247916988</v>
      </c>
      <c r="V57" s="52"/>
      <c r="W57" s="50"/>
      <c r="X57" s="56"/>
      <c r="Y57" s="55"/>
      <c r="Z57" s="24"/>
      <c r="AA57" s="24"/>
      <c r="AB57" s="24"/>
      <c r="AC57" s="24"/>
      <c r="AD57" s="53">
        <v>12</v>
      </c>
      <c r="AE57" s="64">
        <v>2257.7858247916988</v>
      </c>
      <c r="AF57" s="24">
        <v>12</v>
      </c>
      <c r="AG57" s="49">
        <v>2257.7858247916988</v>
      </c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13"/>
      <c r="AS57" s="53"/>
      <c r="AT57" s="24"/>
      <c r="AU57" s="24"/>
      <c r="AV57" s="24"/>
      <c r="AW57" s="13"/>
      <c r="AX57" s="25"/>
      <c r="AY57" s="25"/>
      <c r="AZ57" s="25"/>
      <c r="BA57" s="25"/>
      <c r="BB57" s="25"/>
      <c r="BC57" s="25"/>
      <c r="BD57" s="25"/>
      <c r="BE57" s="26"/>
      <c r="BF57" s="65"/>
      <c r="BG57" s="66"/>
      <c r="BH57" s="62"/>
      <c r="BI57" s="66"/>
      <c r="BJ57" s="62"/>
      <c r="BK57" s="67"/>
      <c r="BL57" s="67"/>
      <c r="BM57" s="15"/>
      <c r="BN57" s="27"/>
      <c r="BO57" s="69"/>
      <c r="BP57" s="69"/>
      <c r="BQ57" s="69"/>
      <c r="BR57" s="69"/>
    </row>
    <row r="58" spans="1:70" s="44" customForma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40"/>
      <c r="W58" s="41"/>
      <c r="X58" s="42"/>
      <c r="Y58" s="42"/>
      <c r="Z58" s="41"/>
      <c r="AA58" s="41"/>
      <c r="AB58" s="41"/>
      <c r="AC58" s="41"/>
      <c r="AD58" s="43"/>
      <c r="AS58" s="40"/>
      <c r="BE58" s="43"/>
      <c r="BF58" s="43"/>
      <c r="BG58" s="43"/>
      <c r="BH58" s="43"/>
      <c r="BM58" s="43"/>
      <c r="BN58" s="43"/>
    </row>
    <row r="59" spans="1:70" s="44" customFormat="1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40"/>
      <c r="W59" s="41"/>
      <c r="X59" s="42"/>
      <c r="Y59" s="42"/>
      <c r="Z59" s="41"/>
      <c r="AA59" s="41"/>
      <c r="AB59" s="41"/>
      <c r="AC59" s="41"/>
      <c r="AD59" s="43"/>
      <c r="AS59" s="45"/>
      <c r="BE59" s="43"/>
      <c r="BF59" s="43"/>
      <c r="BG59" s="43"/>
      <c r="BH59" s="43"/>
      <c r="BI59" s="46"/>
      <c r="BJ59" s="46"/>
      <c r="BM59" s="43"/>
      <c r="BN59" s="43"/>
      <c r="BR59" s="46"/>
    </row>
    <row r="60" spans="1:70" s="44" customFormat="1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0"/>
      <c r="W60" s="41"/>
      <c r="X60" s="42"/>
      <c r="Y60" s="42"/>
      <c r="Z60" s="41"/>
      <c r="AA60" s="41"/>
      <c r="AB60" s="41"/>
      <c r="AC60" s="41"/>
      <c r="AD60" s="43"/>
      <c r="AS60" s="40"/>
      <c r="BE60" s="43"/>
      <c r="BF60" s="43"/>
      <c r="BG60" s="43"/>
      <c r="BH60" s="43"/>
      <c r="BM60" s="43"/>
      <c r="BN60" s="43"/>
    </row>
    <row r="61" spans="1:70" s="44" customFormat="1" x14ac:dyDescent="0.2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47"/>
      <c r="V61" s="45"/>
      <c r="W61" s="47"/>
      <c r="X61" s="45"/>
      <c r="Y61" s="45"/>
      <c r="Z61" s="47"/>
      <c r="AA61" s="47"/>
      <c r="AB61" s="47"/>
      <c r="AC61" s="47"/>
      <c r="AD61" s="45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5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5"/>
      <c r="BF61" s="45"/>
      <c r="BG61" s="45"/>
      <c r="BH61" s="45"/>
      <c r="BI61" s="47"/>
      <c r="BJ61" s="47"/>
      <c r="BK61" s="47"/>
      <c r="BL61" s="47"/>
      <c r="BM61" s="45"/>
      <c r="BN61" s="45"/>
      <c r="BO61" s="47"/>
      <c r="BP61" s="47"/>
      <c r="BQ61" s="47"/>
      <c r="BR61" s="47"/>
    </row>
    <row r="62" spans="1:70" s="44" customFormat="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40"/>
      <c r="W62" s="41"/>
      <c r="X62" s="42"/>
      <c r="Y62" s="42"/>
      <c r="Z62" s="41"/>
      <c r="AA62" s="41"/>
      <c r="AB62" s="41"/>
      <c r="AC62" s="41"/>
      <c r="AD62" s="43"/>
      <c r="AS62" s="40"/>
      <c r="BE62" s="43"/>
      <c r="BF62" s="43"/>
      <c r="BG62" s="43"/>
      <c r="BH62" s="43"/>
      <c r="BM62" s="43"/>
      <c r="BN62" s="43"/>
    </row>
    <row r="63" spans="1:70" s="44" customFormat="1" x14ac:dyDescent="0.25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40"/>
      <c r="W63" s="41"/>
      <c r="X63" s="42"/>
      <c r="Y63" s="42"/>
      <c r="Z63" s="41"/>
      <c r="AA63" s="41"/>
      <c r="AB63" s="41"/>
      <c r="AC63" s="41"/>
      <c r="AD63" s="43"/>
      <c r="AS63" s="40"/>
      <c r="BE63" s="43"/>
      <c r="BF63" s="43"/>
      <c r="BG63" s="43"/>
      <c r="BH63" s="43"/>
      <c r="BM63" s="43"/>
      <c r="BN63" s="43"/>
    </row>
    <row r="64" spans="1:70" s="44" customFormat="1" x14ac:dyDescent="0.25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40"/>
      <c r="W64" s="41"/>
      <c r="X64" s="42"/>
      <c r="Y64" s="42"/>
      <c r="Z64" s="41"/>
      <c r="AA64" s="41"/>
      <c r="AB64" s="41"/>
      <c r="AC64" s="41"/>
      <c r="AD64" s="43"/>
      <c r="AS64" s="40"/>
      <c r="AT64" s="48"/>
      <c r="BE64" s="43"/>
      <c r="BF64" s="43"/>
      <c r="BG64" s="43"/>
      <c r="BH64" s="43"/>
      <c r="BM64" s="43"/>
      <c r="BN64" s="43"/>
    </row>
    <row r="65" spans="1:70" s="44" customFormat="1" x14ac:dyDescent="0.25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40"/>
      <c r="W65" s="41"/>
      <c r="X65" s="42"/>
      <c r="Y65" s="42"/>
      <c r="Z65" s="41"/>
      <c r="AA65" s="41"/>
      <c r="AB65" s="41"/>
      <c r="AC65" s="41"/>
      <c r="AD65" s="43"/>
      <c r="AS65" s="40"/>
      <c r="BE65" s="43"/>
      <c r="BF65" s="43"/>
      <c r="BG65" s="43"/>
      <c r="BH65" s="43"/>
      <c r="BM65" s="43"/>
      <c r="BN65" s="43"/>
    </row>
    <row r="66" spans="1:70" s="44" customFormat="1" x14ac:dyDescent="0.2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40"/>
      <c r="W66" s="41"/>
      <c r="X66" s="42"/>
      <c r="Y66" s="42"/>
      <c r="Z66" s="41"/>
      <c r="AA66" s="41"/>
      <c r="AB66" s="41"/>
      <c r="AC66" s="41"/>
      <c r="AD66" s="43"/>
      <c r="AS66" s="40"/>
      <c r="BE66" s="43"/>
      <c r="BF66" s="43"/>
      <c r="BG66" s="43"/>
      <c r="BH66" s="43"/>
      <c r="BM66" s="43"/>
      <c r="BN66" s="43"/>
    </row>
    <row r="67" spans="1:70" s="44" customFormat="1" x14ac:dyDescent="0.2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40"/>
      <c r="W67" s="41"/>
      <c r="X67" s="42"/>
      <c r="Y67" s="42"/>
      <c r="Z67" s="41"/>
      <c r="AA67" s="41"/>
      <c r="AB67" s="41"/>
      <c r="AC67" s="41"/>
      <c r="AD67" s="43"/>
      <c r="AS67" s="40"/>
      <c r="BE67" s="43"/>
      <c r="BF67" s="43"/>
      <c r="BG67" s="43"/>
      <c r="BH67" s="43"/>
      <c r="BM67" s="43"/>
      <c r="BN67" s="43"/>
    </row>
    <row r="68" spans="1:70" s="44" customFormat="1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40"/>
      <c r="W68" s="41"/>
      <c r="X68" s="42"/>
      <c r="Y68" s="42"/>
      <c r="Z68" s="41"/>
      <c r="AA68" s="41"/>
      <c r="AB68" s="41"/>
      <c r="AC68" s="41"/>
      <c r="AD68" s="43"/>
      <c r="AS68" s="40"/>
      <c r="BE68" s="43"/>
      <c r="BF68" s="43"/>
      <c r="BG68" s="43"/>
      <c r="BH68" s="43"/>
      <c r="BM68" s="43"/>
      <c r="BN68" s="43"/>
    </row>
    <row r="69" spans="1:70" s="44" customForma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40"/>
      <c r="W69" s="41"/>
      <c r="X69" s="42"/>
      <c r="Y69" s="42"/>
      <c r="Z69" s="41"/>
      <c r="AA69" s="41"/>
      <c r="AB69" s="41"/>
      <c r="AC69" s="41"/>
      <c r="AD69" s="43"/>
      <c r="AS69" s="40"/>
      <c r="BE69" s="43"/>
      <c r="BF69" s="43"/>
      <c r="BG69" s="43"/>
      <c r="BH69" s="43"/>
      <c r="BM69" s="43"/>
      <c r="BN69" s="43"/>
    </row>
    <row r="70" spans="1:70" s="44" customForma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40"/>
      <c r="W70" s="41"/>
      <c r="X70" s="42"/>
      <c r="Y70" s="42"/>
      <c r="Z70" s="41"/>
      <c r="AA70" s="41"/>
      <c r="AB70" s="41"/>
      <c r="AC70" s="41"/>
      <c r="AD70" s="43"/>
      <c r="AS70" s="40"/>
      <c r="BE70" s="43"/>
      <c r="BF70" s="43"/>
      <c r="BG70" s="43"/>
      <c r="BH70" s="43"/>
      <c r="BM70" s="43"/>
      <c r="BN70" s="43"/>
    </row>
    <row r="71" spans="1:70" s="44" customFormat="1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40"/>
      <c r="W71" s="41"/>
      <c r="X71" s="42"/>
      <c r="Y71" s="42"/>
      <c r="Z71" s="41"/>
      <c r="AA71" s="41"/>
      <c r="AB71" s="41"/>
      <c r="AC71" s="41"/>
      <c r="AD71" s="43"/>
      <c r="AS71" s="40"/>
      <c r="BE71" s="43"/>
      <c r="BF71" s="43"/>
      <c r="BG71" s="43"/>
      <c r="BH71" s="43"/>
      <c r="BM71" s="43"/>
      <c r="BN71" s="43"/>
    </row>
    <row r="72" spans="1:70" s="6" customForma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  <c r="W72" s="3"/>
      <c r="X72" s="4"/>
      <c r="Y72" s="42"/>
      <c r="Z72" s="3"/>
      <c r="AA72" s="3"/>
      <c r="AB72" s="3"/>
      <c r="AC72" s="3"/>
      <c r="AD72" s="5"/>
      <c r="AS72" s="2"/>
      <c r="BE72" s="5"/>
      <c r="BF72" s="43"/>
      <c r="BG72" s="43"/>
      <c r="BH72" s="43"/>
      <c r="BK72" s="44"/>
      <c r="BL72" s="44"/>
      <c r="BM72" s="5"/>
      <c r="BN72" s="5"/>
      <c r="BO72" s="44"/>
      <c r="BP72" s="44"/>
      <c r="BQ72" s="44"/>
      <c r="BR72" s="44"/>
    </row>
    <row r="73" spans="1:70" s="6" customForma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3"/>
      <c r="X73" s="4"/>
      <c r="Y73" s="42"/>
      <c r="Z73" s="3"/>
      <c r="AA73" s="3"/>
      <c r="AB73" s="3"/>
      <c r="AC73" s="3"/>
      <c r="AD73" s="5"/>
      <c r="AS73" s="2"/>
      <c r="BE73" s="5"/>
      <c r="BF73" s="43"/>
      <c r="BG73" s="43"/>
      <c r="BH73" s="43"/>
      <c r="BK73" s="44"/>
      <c r="BL73" s="44"/>
      <c r="BM73" s="5"/>
      <c r="BN73" s="5"/>
      <c r="BO73" s="44"/>
      <c r="BP73" s="44"/>
      <c r="BQ73" s="44"/>
      <c r="BR73" s="44"/>
    </row>
    <row r="74" spans="1:70" s="6" customForma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3"/>
      <c r="X74" s="4"/>
      <c r="Y74" s="42"/>
      <c r="Z74" s="3"/>
      <c r="AA74" s="3"/>
      <c r="AB74" s="3"/>
      <c r="AC74" s="3"/>
      <c r="AD74" s="5"/>
      <c r="AS74" s="2"/>
      <c r="BE74" s="5"/>
      <c r="BF74" s="43"/>
      <c r="BG74" s="43"/>
      <c r="BH74" s="43"/>
      <c r="BK74" s="44"/>
      <c r="BL74" s="44"/>
      <c r="BM74" s="5"/>
      <c r="BN74" s="5"/>
      <c r="BO74" s="44"/>
      <c r="BP74" s="44"/>
      <c r="BQ74" s="44"/>
      <c r="BR74" s="44"/>
    </row>
    <row r="75" spans="1:70" s="6" customForma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  <c r="W75" s="3"/>
      <c r="X75" s="4"/>
      <c r="Y75" s="42"/>
      <c r="Z75" s="3"/>
      <c r="AA75" s="3"/>
      <c r="AB75" s="3"/>
      <c r="AC75" s="3"/>
      <c r="AD75" s="5"/>
      <c r="AS75" s="2"/>
      <c r="BE75" s="5"/>
      <c r="BF75" s="43"/>
      <c r="BG75" s="43"/>
      <c r="BH75" s="43"/>
      <c r="BK75" s="44"/>
      <c r="BL75" s="44"/>
      <c r="BM75" s="5"/>
      <c r="BN75" s="5"/>
      <c r="BO75" s="44"/>
      <c r="BP75" s="44"/>
      <c r="BQ75" s="44"/>
      <c r="BR75" s="44"/>
    </row>
    <row r="76" spans="1:70" s="6" customForma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  <c r="W76" s="3"/>
      <c r="X76" s="4"/>
      <c r="Y76" s="42"/>
      <c r="Z76" s="3"/>
      <c r="AA76" s="3"/>
      <c r="AB76" s="3"/>
      <c r="AC76" s="3"/>
      <c r="AD76" s="5"/>
      <c r="AS76" s="2"/>
      <c r="BE76" s="5"/>
      <c r="BF76" s="43"/>
      <c r="BG76" s="43"/>
      <c r="BH76" s="43"/>
      <c r="BK76" s="44"/>
      <c r="BL76" s="44"/>
      <c r="BM76" s="5"/>
      <c r="BN76" s="5"/>
      <c r="BO76" s="44"/>
      <c r="BP76" s="44"/>
      <c r="BQ76" s="44"/>
      <c r="BR76" s="44"/>
    </row>
    <row r="77" spans="1:70" s="6" customForma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  <c r="W77" s="3"/>
      <c r="X77" s="4"/>
      <c r="Y77" s="42"/>
      <c r="Z77" s="3"/>
      <c r="AA77" s="3"/>
      <c r="AB77" s="3"/>
      <c r="AC77" s="3"/>
      <c r="AD77" s="5"/>
      <c r="AS77" s="2"/>
      <c r="BE77" s="5"/>
      <c r="BF77" s="43"/>
      <c r="BG77" s="43"/>
      <c r="BH77" s="43"/>
      <c r="BK77" s="44"/>
      <c r="BL77" s="44"/>
      <c r="BM77" s="5"/>
      <c r="BN77" s="5"/>
      <c r="BO77" s="44"/>
      <c r="BP77" s="44"/>
      <c r="BQ77" s="44"/>
      <c r="BR77" s="44"/>
    </row>
    <row r="78" spans="1:70" s="6" customForma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3"/>
      <c r="X78" s="4"/>
      <c r="Y78" s="42"/>
      <c r="Z78" s="3"/>
      <c r="AA78" s="3"/>
      <c r="AB78" s="3"/>
      <c r="AC78" s="3"/>
      <c r="AD78" s="5"/>
      <c r="AS78" s="2"/>
      <c r="BE78" s="5"/>
      <c r="BF78" s="43"/>
      <c r="BG78" s="43"/>
      <c r="BH78" s="43"/>
      <c r="BK78" s="44"/>
      <c r="BL78" s="44"/>
      <c r="BM78" s="5"/>
      <c r="BN78" s="5"/>
      <c r="BO78" s="44"/>
      <c r="BP78" s="44"/>
      <c r="BQ78" s="44"/>
      <c r="BR78" s="44"/>
    </row>
    <row r="79" spans="1:70" s="6" customForma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3"/>
      <c r="X79" s="4"/>
      <c r="Y79" s="42"/>
      <c r="Z79" s="3"/>
      <c r="AA79" s="3"/>
      <c r="AB79" s="3"/>
      <c r="AC79" s="3"/>
      <c r="AD79" s="5"/>
      <c r="AS79" s="2"/>
      <c r="BE79" s="5"/>
      <c r="BF79" s="43"/>
      <c r="BG79" s="43"/>
      <c r="BH79" s="43"/>
      <c r="BK79" s="44"/>
      <c r="BL79" s="44"/>
      <c r="BM79" s="5"/>
      <c r="BN79" s="5"/>
      <c r="BO79" s="44"/>
      <c r="BP79" s="44"/>
      <c r="BQ79" s="44"/>
      <c r="BR79" s="44"/>
    </row>
    <row r="80" spans="1:70" s="6" customForma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3"/>
      <c r="X80" s="4"/>
      <c r="Y80" s="42"/>
      <c r="Z80" s="3"/>
      <c r="AA80" s="3"/>
      <c r="AB80" s="3"/>
      <c r="AC80" s="3"/>
      <c r="AD80" s="5"/>
      <c r="AS80" s="2"/>
      <c r="BE80" s="5"/>
      <c r="BF80" s="43"/>
      <c r="BG80" s="43"/>
      <c r="BH80" s="43"/>
      <c r="BK80" s="44"/>
      <c r="BL80" s="44"/>
      <c r="BM80" s="5"/>
      <c r="BN80" s="5"/>
      <c r="BO80" s="44"/>
      <c r="BP80" s="44"/>
      <c r="BQ80" s="44"/>
      <c r="BR80" s="44"/>
    </row>
    <row r="81" spans="1:70" s="6" customForma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4"/>
      <c r="Y81" s="42"/>
      <c r="Z81" s="3"/>
      <c r="AA81" s="3"/>
      <c r="AB81" s="3"/>
      <c r="AC81" s="3"/>
      <c r="AD81" s="5"/>
      <c r="AS81" s="2"/>
      <c r="BE81" s="5"/>
      <c r="BF81" s="43"/>
      <c r="BG81" s="43"/>
      <c r="BH81" s="43"/>
      <c r="BK81" s="44"/>
      <c r="BL81" s="44"/>
      <c r="BM81" s="5"/>
      <c r="BN81" s="5"/>
      <c r="BO81" s="44"/>
      <c r="BP81" s="44"/>
      <c r="BQ81" s="44"/>
      <c r="BR81" s="44"/>
    </row>
    <row r="82" spans="1:70" s="6" customForma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3"/>
      <c r="X82" s="4"/>
      <c r="Y82" s="42"/>
      <c r="Z82" s="3"/>
      <c r="AA82" s="3"/>
      <c r="AB82" s="3"/>
      <c r="AC82" s="3"/>
      <c r="AD82" s="5"/>
      <c r="AS82" s="2"/>
      <c r="BE82" s="5"/>
      <c r="BF82" s="43"/>
      <c r="BG82" s="43"/>
      <c r="BH82" s="43"/>
      <c r="BK82" s="44"/>
      <c r="BL82" s="44"/>
      <c r="BM82" s="5"/>
      <c r="BN82" s="5"/>
      <c r="BO82" s="44"/>
      <c r="BP82" s="44"/>
      <c r="BQ82" s="44"/>
      <c r="BR82" s="44"/>
    </row>
    <row r="83" spans="1:70" s="6" customForma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  <c r="W83" s="3"/>
      <c r="X83" s="4"/>
      <c r="Y83" s="42"/>
      <c r="Z83" s="3"/>
      <c r="AA83" s="3"/>
      <c r="AB83" s="3"/>
      <c r="AC83" s="3"/>
      <c r="AD83" s="5"/>
      <c r="AS83" s="2"/>
      <c r="BE83" s="5"/>
      <c r="BF83" s="43"/>
      <c r="BG83" s="43"/>
      <c r="BH83" s="43"/>
      <c r="BK83" s="44"/>
      <c r="BL83" s="44"/>
      <c r="BM83" s="5"/>
      <c r="BN83" s="5"/>
      <c r="BO83" s="44"/>
      <c r="BP83" s="44"/>
      <c r="BQ83" s="44"/>
      <c r="BR83" s="44"/>
    </row>
    <row r="84" spans="1:70" s="6" customForma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3"/>
      <c r="X84" s="4"/>
      <c r="Y84" s="42"/>
      <c r="Z84" s="3"/>
      <c r="AA84" s="3"/>
      <c r="AB84" s="3"/>
      <c r="AC84" s="3"/>
      <c r="AD84" s="5"/>
      <c r="AS84" s="2"/>
      <c r="BE84" s="5"/>
      <c r="BF84" s="43"/>
      <c r="BG84" s="43"/>
      <c r="BH84" s="43"/>
      <c r="BK84" s="44"/>
      <c r="BL84" s="44"/>
      <c r="BM84" s="5"/>
      <c r="BN84" s="5"/>
      <c r="BO84" s="44"/>
      <c r="BP84" s="44"/>
      <c r="BQ84" s="44"/>
      <c r="BR84" s="44"/>
    </row>
    <row r="85" spans="1:70" s="6" customForma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  <c r="W85" s="3"/>
      <c r="X85" s="4"/>
      <c r="Y85" s="42"/>
      <c r="Z85" s="3"/>
      <c r="AA85" s="3"/>
      <c r="AB85" s="3"/>
      <c r="AC85" s="3"/>
      <c r="AD85" s="5"/>
      <c r="AS85" s="2"/>
      <c r="BE85" s="5"/>
      <c r="BF85" s="43"/>
      <c r="BG85" s="43"/>
      <c r="BH85" s="43"/>
      <c r="BK85" s="44"/>
      <c r="BL85" s="44"/>
      <c r="BM85" s="5"/>
      <c r="BN85" s="5"/>
      <c r="BO85" s="44"/>
      <c r="BP85" s="44"/>
      <c r="BQ85" s="44"/>
      <c r="BR85" s="44"/>
    </row>
    <row r="86" spans="1:70" s="6" customForma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  <c r="W86" s="3"/>
      <c r="X86" s="4"/>
      <c r="Y86" s="42"/>
      <c r="Z86" s="3"/>
      <c r="AA86" s="3"/>
      <c r="AB86" s="3"/>
      <c r="AC86" s="3"/>
      <c r="AD86" s="5"/>
      <c r="AS86" s="2"/>
      <c r="BE86" s="5"/>
      <c r="BF86" s="43"/>
      <c r="BG86" s="43"/>
      <c r="BH86" s="43"/>
      <c r="BK86" s="44"/>
      <c r="BL86" s="44"/>
      <c r="BM86" s="5"/>
      <c r="BN86" s="5"/>
      <c r="BO86" s="44"/>
      <c r="BP86" s="44"/>
      <c r="BQ86" s="44"/>
      <c r="BR86" s="44"/>
    </row>
    <row r="87" spans="1:70" s="6" customForma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3"/>
      <c r="X87" s="4"/>
      <c r="Y87" s="42"/>
      <c r="Z87" s="3"/>
      <c r="AA87" s="3"/>
      <c r="AB87" s="3"/>
      <c r="AC87" s="3"/>
      <c r="AD87" s="5"/>
      <c r="AS87" s="2"/>
      <c r="BE87" s="5"/>
      <c r="BF87" s="43"/>
      <c r="BG87" s="43"/>
      <c r="BH87" s="43"/>
      <c r="BK87" s="44"/>
      <c r="BL87" s="44"/>
      <c r="BM87" s="5"/>
      <c r="BN87" s="5"/>
      <c r="BO87" s="44"/>
      <c r="BP87" s="44"/>
      <c r="BQ87" s="44"/>
      <c r="BR87" s="44"/>
    </row>
    <row r="88" spans="1:70" s="6" customForma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  <c r="W88" s="3"/>
      <c r="X88" s="4"/>
      <c r="Y88" s="42"/>
      <c r="Z88" s="3"/>
      <c r="AA88" s="3"/>
      <c r="AB88" s="3"/>
      <c r="AC88" s="3"/>
      <c r="AD88" s="5"/>
      <c r="AS88" s="2"/>
      <c r="BE88" s="5"/>
      <c r="BF88" s="43"/>
      <c r="BG88" s="43"/>
      <c r="BH88" s="43"/>
      <c r="BK88" s="44"/>
      <c r="BL88" s="44"/>
      <c r="BM88" s="5"/>
      <c r="BN88" s="5"/>
      <c r="BO88" s="44"/>
      <c r="BP88" s="44"/>
      <c r="BQ88" s="44"/>
      <c r="BR88" s="44"/>
    </row>
    <row r="89" spans="1:70" s="6" customForma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  <c r="W89" s="3"/>
      <c r="X89" s="4"/>
      <c r="Y89" s="42"/>
      <c r="Z89" s="3"/>
      <c r="AA89" s="3"/>
      <c r="AB89" s="3"/>
      <c r="AC89" s="3"/>
      <c r="AD89" s="5"/>
      <c r="AS89" s="2"/>
      <c r="BE89" s="5"/>
      <c r="BF89" s="43"/>
      <c r="BG89" s="43"/>
      <c r="BH89" s="43"/>
      <c r="BK89" s="44"/>
      <c r="BL89" s="44"/>
      <c r="BM89" s="5"/>
      <c r="BN89" s="5"/>
      <c r="BO89" s="44"/>
      <c r="BP89" s="44"/>
      <c r="BQ89" s="44"/>
      <c r="BR89" s="44"/>
    </row>
    <row r="90" spans="1:70" s="6" customForma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  <c r="W90" s="3"/>
      <c r="X90" s="4"/>
      <c r="Y90" s="42"/>
      <c r="Z90" s="3"/>
      <c r="AA90" s="3"/>
      <c r="AB90" s="3"/>
      <c r="AC90" s="3"/>
      <c r="AD90" s="5"/>
      <c r="AS90" s="2"/>
      <c r="BE90" s="5"/>
      <c r="BF90" s="43"/>
      <c r="BG90" s="43"/>
      <c r="BH90" s="43"/>
      <c r="BK90" s="44"/>
      <c r="BL90" s="44"/>
      <c r="BM90" s="5"/>
      <c r="BN90" s="5"/>
      <c r="BO90" s="44"/>
      <c r="BP90" s="44"/>
      <c r="BQ90" s="44"/>
      <c r="BR90" s="44"/>
    </row>
    <row r="91" spans="1:70" s="6" customForma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  <c r="W91" s="3"/>
      <c r="X91" s="4"/>
      <c r="Y91" s="42"/>
      <c r="Z91" s="3"/>
      <c r="AA91" s="3"/>
      <c r="AB91" s="3"/>
      <c r="AC91" s="3"/>
      <c r="AD91" s="5"/>
      <c r="AS91" s="2"/>
      <c r="BE91" s="5"/>
      <c r="BF91" s="43"/>
      <c r="BG91" s="43"/>
      <c r="BH91" s="43"/>
      <c r="BK91" s="44"/>
      <c r="BL91" s="44"/>
      <c r="BM91" s="5"/>
      <c r="BN91" s="5"/>
      <c r="BO91" s="44"/>
      <c r="BP91" s="44"/>
      <c r="BQ91" s="44"/>
      <c r="BR91" s="44"/>
    </row>
    <row r="92" spans="1:70" s="6" customForma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  <c r="W92" s="3"/>
      <c r="X92" s="4"/>
      <c r="Y92" s="42"/>
      <c r="Z92" s="3"/>
      <c r="AA92" s="3"/>
      <c r="AB92" s="3"/>
      <c r="AC92" s="3"/>
      <c r="AD92" s="5"/>
      <c r="AS92" s="2"/>
      <c r="BE92" s="5"/>
      <c r="BF92" s="43"/>
      <c r="BG92" s="43"/>
      <c r="BH92" s="43"/>
      <c r="BK92" s="44"/>
      <c r="BL92" s="44"/>
      <c r="BM92" s="5"/>
      <c r="BN92" s="5"/>
      <c r="BO92" s="44"/>
      <c r="BP92" s="44"/>
      <c r="BQ92" s="44"/>
      <c r="BR92" s="44"/>
    </row>
    <row r="93" spans="1:70" s="6" customForma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3"/>
      <c r="X93" s="4"/>
      <c r="Y93" s="42"/>
      <c r="Z93" s="3"/>
      <c r="AA93" s="3"/>
      <c r="AB93" s="3"/>
      <c r="AC93" s="3"/>
      <c r="AD93" s="5"/>
      <c r="AS93" s="2"/>
      <c r="BE93" s="5"/>
      <c r="BF93" s="43"/>
      <c r="BG93" s="43"/>
      <c r="BH93" s="43"/>
      <c r="BK93" s="44"/>
      <c r="BL93" s="44"/>
      <c r="BM93" s="5"/>
      <c r="BN93" s="5"/>
      <c r="BO93" s="44"/>
      <c r="BP93" s="44"/>
      <c r="BQ93" s="44"/>
      <c r="BR93" s="44"/>
    </row>
    <row r="94" spans="1:70" s="6" customForma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3"/>
      <c r="X94" s="4"/>
      <c r="Y94" s="42"/>
      <c r="Z94" s="3"/>
      <c r="AA94" s="3"/>
      <c r="AB94" s="3"/>
      <c r="AC94" s="3"/>
      <c r="AD94" s="5"/>
      <c r="AS94" s="2"/>
      <c r="BE94" s="5"/>
      <c r="BF94" s="43"/>
      <c r="BG94" s="43"/>
      <c r="BH94" s="43"/>
      <c r="BK94" s="44"/>
      <c r="BL94" s="44"/>
      <c r="BM94" s="5"/>
      <c r="BN94" s="5"/>
      <c r="BO94" s="44"/>
      <c r="BP94" s="44"/>
      <c r="BQ94" s="44"/>
      <c r="BR94" s="44"/>
    </row>
    <row r="95" spans="1:70" s="6" customForma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3"/>
      <c r="X95" s="4"/>
      <c r="Y95" s="42"/>
      <c r="Z95" s="3"/>
      <c r="AA95" s="3"/>
      <c r="AB95" s="3"/>
      <c r="AC95" s="3"/>
      <c r="AD95" s="5"/>
      <c r="AS95" s="2"/>
      <c r="BE95" s="5"/>
      <c r="BF95" s="43"/>
      <c r="BG95" s="43"/>
      <c r="BH95" s="43"/>
      <c r="BK95" s="44"/>
      <c r="BL95" s="44"/>
      <c r="BM95" s="5"/>
      <c r="BN95" s="5"/>
      <c r="BO95" s="44"/>
      <c r="BP95" s="44"/>
      <c r="BQ95" s="44"/>
      <c r="BR95" s="44"/>
    </row>
    <row r="96" spans="1:70" s="6" customForma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3"/>
      <c r="X96" s="4"/>
      <c r="Y96" s="42"/>
      <c r="Z96" s="3"/>
      <c r="AA96" s="3"/>
      <c r="AB96" s="3"/>
      <c r="AC96" s="3"/>
      <c r="AD96" s="5"/>
      <c r="AS96" s="2"/>
      <c r="BE96" s="5"/>
      <c r="BF96" s="43"/>
      <c r="BG96" s="43"/>
      <c r="BH96" s="43"/>
      <c r="BK96" s="44"/>
      <c r="BL96" s="44"/>
      <c r="BM96" s="5"/>
      <c r="BN96" s="5"/>
      <c r="BO96" s="44"/>
      <c r="BP96" s="44"/>
      <c r="BQ96" s="44"/>
      <c r="BR96" s="44"/>
    </row>
    <row r="97" spans="1:70" s="6" customForma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3"/>
      <c r="X97" s="4"/>
      <c r="Y97" s="42"/>
      <c r="Z97" s="3"/>
      <c r="AA97" s="3"/>
      <c r="AB97" s="3"/>
      <c r="AC97" s="3"/>
      <c r="AD97" s="5"/>
      <c r="AS97" s="2"/>
      <c r="BE97" s="5"/>
      <c r="BF97" s="43"/>
      <c r="BG97" s="43"/>
      <c r="BH97" s="43"/>
      <c r="BK97" s="44"/>
      <c r="BL97" s="44"/>
      <c r="BM97" s="5"/>
      <c r="BN97" s="5"/>
      <c r="BO97" s="44"/>
      <c r="BP97" s="44"/>
      <c r="BQ97" s="44"/>
      <c r="BR97" s="44"/>
    </row>
    <row r="98" spans="1:70" s="6" customForma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3"/>
      <c r="X98" s="4"/>
      <c r="Y98" s="42"/>
      <c r="Z98" s="3"/>
      <c r="AA98" s="3"/>
      <c r="AB98" s="3"/>
      <c r="AC98" s="3"/>
      <c r="AD98" s="5"/>
      <c r="AS98" s="2"/>
      <c r="BE98" s="5"/>
      <c r="BF98" s="43"/>
      <c r="BG98" s="43"/>
      <c r="BH98" s="43"/>
      <c r="BK98" s="44"/>
      <c r="BL98" s="44"/>
      <c r="BM98" s="5"/>
      <c r="BN98" s="5"/>
      <c r="BO98" s="44"/>
      <c r="BP98" s="44"/>
      <c r="BQ98" s="44"/>
      <c r="BR98" s="44"/>
    </row>
    <row r="99" spans="1:70" s="6" customForma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3"/>
      <c r="X99" s="4"/>
      <c r="Y99" s="42"/>
      <c r="Z99" s="3"/>
      <c r="AA99" s="3"/>
      <c r="AB99" s="3"/>
      <c r="AC99" s="3"/>
      <c r="AD99" s="5"/>
      <c r="AS99" s="2"/>
      <c r="BE99" s="5"/>
      <c r="BF99" s="43"/>
      <c r="BG99" s="43"/>
      <c r="BH99" s="43"/>
      <c r="BK99" s="44"/>
      <c r="BL99" s="44"/>
      <c r="BM99" s="5"/>
      <c r="BN99" s="5"/>
      <c r="BO99" s="44"/>
      <c r="BP99" s="44"/>
      <c r="BQ99" s="44"/>
      <c r="BR99" s="44"/>
    </row>
    <row r="100" spans="1:70" s="6" customForma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3"/>
      <c r="X100" s="4"/>
      <c r="Y100" s="42"/>
      <c r="Z100" s="3"/>
      <c r="AA100" s="3"/>
      <c r="AB100" s="3"/>
      <c r="AC100" s="3"/>
      <c r="AD100" s="5"/>
      <c r="AS100" s="2"/>
      <c r="BE100" s="5"/>
      <c r="BF100" s="43"/>
      <c r="BG100" s="43"/>
      <c r="BH100" s="43"/>
      <c r="BK100" s="44"/>
      <c r="BL100" s="44"/>
      <c r="BM100" s="5"/>
      <c r="BN100" s="5"/>
      <c r="BO100" s="44"/>
      <c r="BP100" s="44"/>
      <c r="BQ100" s="44"/>
      <c r="BR100" s="44"/>
    </row>
    <row r="101" spans="1:70" s="6" customForma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  <c r="W101" s="3"/>
      <c r="X101" s="4"/>
      <c r="Y101" s="42"/>
      <c r="Z101" s="3"/>
      <c r="AA101" s="3"/>
      <c r="AB101" s="3"/>
      <c r="AC101" s="3"/>
      <c r="AD101" s="5"/>
      <c r="AS101" s="2"/>
      <c r="BE101" s="5"/>
      <c r="BF101" s="43"/>
      <c r="BG101" s="43"/>
      <c r="BH101" s="43"/>
      <c r="BK101" s="44"/>
      <c r="BL101" s="44"/>
      <c r="BM101" s="5"/>
      <c r="BN101" s="5"/>
      <c r="BO101" s="44"/>
      <c r="BP101" s="44"/>
      <c r="BQ101" s="44"/>
      <c r="BR101" s="44"/>
    </row>
    <row r="102" spans="1:70" s="6" customForma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  <c r="W102" s="3"/>
      <c r="X102" s="4"/>
      <c r="Y102" s="42"/>
      <c r="Z102" s="3"/>
      <c r="AA102" s="3"/>
      <c r="AB102" s="3"/>
      <c r="AC102" s="3"/>
      <c r="AD102" s="5"/>
      <c r="AS102" s="2"/>
      <c r="BE102" s="5"/>
      <c r="BF102" s="43"/>
      <c r="BG102" s="43"/>
      <c r="BH102" s="43"/>
      <c r="BK102" s="44"/>
      <c r="BL102" s="44"/>
      <c r="BM102" s="5"/>
      <c r="BN102" s="5"/>
      <c r="BO102" s="44"/>
      <c r="BP102" s="44"/>
      <c r="BQ102" s="44"/>
      <c r="BR102" s="44"/>
    </row>
    <row r="103" spans="1:70" s="6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  <c r="W103" s="3"/>
      <c r="X103" s="4"/>
      <c r="Y103" s="42"/>
      <c r="Z103" s="3"/>
      <c r="AA103" s="3"/>
      <c r="AB103" s="3"/>
      <c r="AC103" s="3"/>
      <c r="AD103" s="5"/>
      <c r="AS103" s="2"/>
      <c r="BE103" s="5"/>
      <c r="BF103" s="43"/>
      <c r="BG103" s="43"/>
      <c r="BH103" s="43"/>
      <c r="BK103" s="44"/>
      <c r="BL103" s="44"/>
      <c r="BM103" s="5"/>
      <c r="BN103" s="5"/>
      <c r="BO103" s="44"/>
      <c r="BP103" s="44"/>
      <c r="BQ103" s="44"/>
      <c r="BR103" s="44"/>
    </row>
    <row r="104" spans="1:70" s="6" customForma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  <c r="W104" s="3"/>
      <c r="X104" s="4"/>
      <c r="Y104" s="42"/>
      <c r="Z104" s="3"/>
      <c r="AA104" s="3"/>
      <c r="AB104" s="3"/>
      <c r="AC104" s="3"/>
      <c r="AD104" s="5"/>
      <c r="AS104" s="2"/>
      <c r="BE104" s="5"/>
      <c r="BF104" s="43"/>
      <c r="BG104" s="43"/>
      <c r="BH104" s="43"/>
      <c r="BK104" s="44"/>
      <c r="BL104" s="44"/>
      <c r="BM104" s="5"/>
      <c r="BN104" s="5"/>
      <c r="BO104" s="44"/>
      <c r="BP104" s="44"/>
      <c r="BQ104" s="44"/>
      <c r="BR104" s="44"/>
    </row>
    <row r="105" spans="1:70" s="6" customForma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  <c r="W105" s="3"/>
      <c r="X105" s="4"/>
      <c r="Y105" s="42"/>
      <c r="Z105" s="3"/>
      <c r="AA105" s="3"/>
      <c r="AB105" s="3"/>
      <c r="AC105" s="3"/>
      <c r="AD105" s="5"/>
      <c r="AS105" s="2"/>
      <c r="BE105" s="5"/>
      <c r="BF105" s="43"/>
      <c r="BG105" s="43"/>
      <c r="BH105" s="43"/>
      <c r="BK105" s="44"/>
      <c r="BL105" s="44"/>
      <c r="BM105" s="5"/>
      <c r="BN105" s="5"/>
      <c r="BO105" s="44"/>
      <c r="BP105" s="44"/>
      <c r="BQ105" s="44"/>
      <c r="BR105" s="44"/>
    </row>
    <row r="106" spans="1:70" s="6" customForma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  <c r="W106" s="3"/>
      <c r="X106" s="4"/>
      <c r="Y106" s="42"/>
      <c r="Z106" s="3"/>
      <c r="AA106" s="3"/>
      <c r="AB106" s="3"/>
      <c r="AC106" s="3"/>
      <c r="AD106" s="5"/>
      <c r="AS106" s="2"/>
      <c r="BE106" s="5"/>
      <c r="BF106" s="43"/>
      <c r="BG106" s="43"/>
      <c r="BH106" s="43"/>
      <c r="BK106" s="44"/>
      <c r="BL106" s="44"/>
      <c r="BM106" s="5"/>
      <c r="BN106" s="5"/>
      <c r="BO106" s="44"/>
      <c r="BP106" s="44"/>
      <c r="BQ106" s="44"/>
      <c r="BR106" s="44"/>
    </row>
    <row r="107" spans="1:70" s="6" customForma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  <c r="W107" s="3"/>
      <c r="X107" s="4"/>
      <c r="Y107" s="42"/>
      <c r="Z107" s="3"/>
      <c r="AA107" s="3"/>
      <c r="AB107" s="3"/>
      <c r="AC107" s="3"/>
      <c r="AD107" s="5"/>
      <c r="AS107" s="2"/>
      <c r="BE107" s="5"/>
      <c r="BF107" s="43"/>
      <c r="BG107" s="43"/>
      <c r="BH107" s="43"/>
      <c r="BK107" s="44"/>
      <c r="BL107" s="44"/>
      <c r="BM107" s="5"/>
      <c r="BN107" s="5"/>
      <c r="BO107" s="44"/>
      <c r="BP107" s="44"/>
      <c r="BQ107" s="44"/>
      <c r="BR107" s="44"/>
    </row>
    <row r="108" spans="1:70" s="6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"/>
      <c r="W108" s="3"/>
      <c r="X108" s="4"/>
      <c r="Y108" s="42"/>
      <c r="Z108" s="3"/>
      <c r="AA108" s="3"/>
      <c r="AB108" s="3"/>
      <c r="AC108" s="3"/>
      <c r="AD108" s="5"/>
      <c r="AS108" s="2"/>
      <c r="BE108" s="5"/>
      <c r="BF108" s="43"/>
      <c r="BG108" s="43"/>
      <c r="BH108" s="43"/>
      <c r="BK108" s="44"/>
      <c r="BL108" s="44"/>
      <c r="BM108" s="5"/>
      <c r="BN108" s="5"/>
      <c r="BO108" s="44"/>
      <c r="BP108" s="44"/>
      <c r="BQ108" s="44"/>
      <c r="BR108" s="44"/>
    </row>
    <row r="109" spans="1:70" s="6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"/>
      <c r="W109" s="3"/>
      <c r="X109" s="4"/>
      <c r="Y109" s="42"/>
      <c r="Z109" s="3"/>
      <c r="AA109" s="3"/>
      <c r="AB109" s="3"/>
      <c r="AC109" s="3"/>
      <c r="AD109" s="5"/>
      <c r="AS109" s="2"/>
      <c r="BE109" s="5"/>
      <c r="BF109" s="43"/>
      <c r="BG109" s="43"/>
      <c r="BH109" s="43"/>
      <c r="BK109" s="44"/>
      <c r="BL109" s="44"/>
      <c r="BM109" s="5"/>
      <c r="BN109" s="5"/>
      <c r="BO109" s="44"/>
      <c r="BP109" s="44"/>
      <c r="BQ109" s="44"/>
      <c r="BR109" s="44"/>
    </row>
    <row r="110" spans="1:70" s="6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"/>
      <c r="W110" s="3"/>
      <c r="X110" s="4"/>
      <c r="Y110" s="42"/>
      <c r="Z110" s="3"/>
      <c r="AA110" s="3"/>
      <c r="AB110" s="3"/>
      <c r="AC110" s="3"/>
      <c r="AD110" s="5"/>
      <c r="AS110" s="2"/>
      <c r="BE110" s="5"/>
      <c r="BF110" s="43"/>
      <c r="BG110" s="43"/>
      <c r="BH110" s="43"/>
      <c r="BK110" s="44"/>
      <c r="BL110" s="44"/>
      <c r="BM110" s="5"/>
      <c r="BN110" s="5"/>
      <c r="BO110" s="44"/>
      <c r="BP110" s="44"/>
      <c r="BQ110" s="44"/>
      <c r="BR110" s="44"/>
    </row>
    <row r="111" spans="1:70" s="6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2"/>
      <c r="W111" s="3"/>
      <c r="X111" s="4"/>
      <c r="Y111" s="42"/>
      <c r="Z111" s="3"/>
      <c r="AA111" s="3"/>
      <c r="AB111" s="3"/>
      <c r="AC111" s="3"/>
      <c r="AD111" s="5"/>
      <c r="AS111" s="2"/>
      <c r="BE111" s="5"/>
      <c r="BF111" s="43"/>
      <c r="BG111" s="43"/>
      <c r="BH111" s="43"/>
      <c r="BK111" s="44"/>
      <c r="BL111" s="44"/>
      <c r="BM111" s="5"/>
      <c r="BN111" s="5"/>
      <c r="BO111" s="44"/>
      <c r="BP111" s="44"/>
      <c r="BQ111" s="44"/>
      <c r="BR111" s="44"/>
    </row>
    <row r="112" spans="1:70" s="6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2"/>
      <c r="W112" s="3"/>
      <c r="X112" s="4"/>
      <c r="Y112" s="42"/>
      <c r="Z112" s="3"/>
      <c r="AA112" s="3"/>
      <c r="AB112" s="3"/>
      <c r="AC112" s="3"/>
      <c r="AD112" s="5"/>
      <c r="AS112" s="2"/>
      <c r="BE112" s="5"/>
      <c r="BF112" s="43"/>
      <c r="BG112" s="43"/>
      <c r="BH112" s="43"/>
      <c r="BK112" s="44"/>
      <c r="BL112" s="44"/>
      <c r="BM112" s="5"/>
      <c r="BN112" s="5"/>
      <c r="BO112" s="44"/>
      <c r="BP112" s="44"/>
      <c r="BQ112" s="44"/>
      <c r="BR112" s="44"/>
    </row>
    <row r="113" spans="1:70" s="6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"/>
      <c r="W113" s="3"/>
      <c r="X113" s="4"/>
      <c r="Y113" s="42"/>
      <c r="Z113" s="3"/>
      <c r="AA113" s="3"/>
      <c r="AB113" s="3"/>
      <c r="AC113" s="3"/>
      <c r="AD113" s="5"/>
      <c r="AS113" s="2"/>
      <c r="BE113" s="5"/>
      <c r="BF113" s="43"/>
      <c r="BG113" s="43"/>
      <c r="BH113" s="43"/>
      <c r="BK113" s="44"/>
      <c r="BL113" s="44"/>
      <c r="BM113" s="5"/>
      <c r="BN113" s="5"/>
      <c r="BO113" s="44"/>
      <c r="BP113" s="44"/>
      <c r="BQ113" s="44"/>
      <c r="BR113" s="44"/>
    </row>
    <row r="114" spans="1:70" s="6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2"/>
      <c r="W114" s="3"/>
      <c r="X114" s="4"/>
      <c r="Y114" s="42"/>
      <c r="Z114" s="3"/>
      <c r="AA114" s="3"/>
      <c r="AB114" s="3"/>
      <c r="AC114" s="3"/>
      <c r="AD114" s="5"/>
      <c r="AS114" s="2"/>
      <c r="BE114" s="5"/>
      <c r="BF114" s="43"/>
      <c r="BG114" s="43"/>
      <c r="BH114" s="43"/>
      <c r="BK114" s="44"/>
      <c r="BL114" s="44"/>
      <c r="BM114" s="5"/>
      <c r="BN114" s="5"/>
      <c r="BO114" s="44"/>
      <c r="BP114" s="44"/>
      <c r="BQ114" s="44"/>
      <c r="BR114" s="44"/>
    </row>
    <row r="115" spans="1:70" s="6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2"/>
      <c r="W115" s="3"/>
      <c r="X115" s="4"/>
      <c r="Y115" s="42"/>
      <c r="Z115" s="3"/>
      <c r="AA115" s="3"/>
      <c r="AB115" s="3"/>
      <c r="AC115" s="3"/>
      <c r="AD115" s="5"/>
      <c r="AS115" s="2"/>
      <c r="BE115" s="5"/>
      <c r="BF115" s="43"/>
      <c r="BG115" s="43"/>
      <c r="BH115" s="43"/>
      <c r="BK115" s="44"/>
      <c r="BL115" s="44"/>
      <c r="BM115" s="5"/>
      <c r="BN115" s="5"/>
      <c r="BO115" s="44"/>
      <c r="BP115" s="44"/>
      <c r="BQ115" s="44"/>
      <c r="BR115" s="44"/>
    </row>
    <row r="116" spans="1:70" s="6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2"/>
      <c r="W116" s="3"/>
      <c r="X116" s="4"/>
      <c r="Y116" s="42"/>
      <c r="Z116" s="3"/>
      <c r="AA116" s="3"/>
      <c r="AB116" s="3"/>
      <c r="AC116" s="3"/>
      <c r="AD116" s="5"/>
      <c r="AS116" s="2"/>
      <c r="BE116" s="5"/>
      <c r="BF116" s="43"/>
      <c r="BG116" s="43"/>
      <c r="BH116" s="43"/>
      <c r="BK116" s="44"/>
      <c r="BL116" s="44"/>
      <c r="BM116" s="5"/>
      <c r="BN116" s="5"/>
      <c r="BO116" s="44"/>
      <c r="BP116" s="44"/>
      <c r="BQ116" s="44"/>
      <c r="BR116" s="44"/>
    </row>
    <row r="117" spans="1:70" s="6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2"/>
      <c r="W117" s="3"/>
      <c r="X117" s="4"/>
      <c r="Y117" s="42"/>
      <c r="Z117" s="3"/>
      <c r="AA117" s="3"/>
      <c r="AB117" s="3"/>
      <c r="AC117" s="3"/>
      <c r="AD117" s="5"/>
      <c r="AS117" s="2"/>
      <c r="BE117" s="5"/>
      <c r="BF117" s="43"/>
      <c r="BG117" s="43"/>
      <c r="BH117" s="43"/>
      <c r="BK117" s="44"/>
      <c r="BL117" s="44"/>
      <c r="BM117" s="5"/>
      <c r="BN117" s="5"/>
      <c r="BO117" s="44"/>
      <c r="BP117" s="44"/>
      <c r="BQ117" s="44"/>
      <c r="BR117" s="44"/>
    </row>
    <row r="118" spans="1:70" s="6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"/>
      <c r="W118" s="3"/>
      <c r="X118" s="4"/>
      <c r="Y118" s="42"/>
      <c r="Z118" s="3"/>
      <c r="AA118" s="3"/>
      <c r="AB118" s="3"/>
      <c r="AC118" s="3"/>
      <c r="AD118" s="5"/>
      <c r="AS118" s="2"/>
      <c r="BE118" s="5"/>
      <c r="BF118" s="43"/>
      <c r="BG118" s="43"/>
      <c r="BH118" s="43"/>
      <c r="BK118" s="44"/>
      <c r="BL118" s="44"/>
      <c r="BM118" s="5"/>
      <c r="BN118" s="5"/>
      <c r="BO118" s="44"/>
      <c r="BP118" s="44"/>
      <c r="BQ118" s="44"/>
      <c r="BR118" s="44"/>
    </row>
    <row r="119" spans="1:70" s="6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2"/>
      <c r="W119" s="3"/>
      <c r="X119" s="4"/>
      <c r="Y119" s="42"/>
      <c r="Z119" s="3"/>
      <c r="AA119" s="3"/>
      <c r="AB119" s="3"/>
      <c r="AC119" s="3"/>
      <c r="AD119" s="5"/>
      <c r="AS119" s="2"/>
      <c r="BE119" s="5"/>
      <c r="BF119" s="43"/>
      <c r="BG119" s="43"/>
      <c r="BH119" s="43"/>
      <c r="BK119" s="44"/>
      <c r="BL119" s="44"/>
      <c r="BM119" s="5"/>
      <c r="BN119" s="5"/>
      <c r="BO119" s="44"/>
      <c r="BP119" s="44"/>
      <c r="BQ119" s="44"/>
      <c r="BR119" s="44"/>
    </row>
    <row r="120" spans="1:70" s="6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2"/>
      <c r="W120" s="3"/>
      <c r="X120" s="4"/>
      <c r="Y120" s="42"/>
      <c r="Z120" s="3"/>
      <c r="AA120" s="3"/>
      <c r="AB120" s="3"/>
      <c r="AC120" s="3"/>
      <c r="AD120" s="5"/>
      <c r="AS120" s="2"/>
      <c r="BE120" s="5"/>
      <c r="BF120" s="43"/>
      <c r="BG120" s="43"/>
      <c r="BH120" s="43"/>
      <c r="BK120" s="44"/>
      <c r="BL120" s="44"/>
      <c r="BM120" s="5"/>
      <c r="BN120" s="5"/>
      <c r="BO120" s="44"/>
      <c r="BP120" s="44"/>
      <c r="BQ120" s="44"/>
      <c r="BR120" s="44"/>
    </row>
    <row r="121" spans="1:70" s="6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2"/>
      <c r="W121" s="3"/>
      <c r="X121" s="4"/>
      <c r="Y121" s="42"/>
      <c r="Z121" s="3"/>
      <c r="AA121" s="3"/>
      <c r="AB121" s="3"/>
      <c r="AC121" s="3"/>
      <c r="AD121" s="5"/>
      <c r="AS121" s="2"/>
      <c r="BE121" s="5"/>
      <c r="BF121" s="43"/>
      <c r="BG121" s="43"/>
      <c r="BH121" s="43"/>
      <c r="BK121" s="44"/>
      <c r="BL121" s="44"/>
      <c r="BM121" s="5"/>
      <c r="BN121" s="5"/>
      <c r="BO121" s="44"/>
      <c r="BP121" s="44"/>
      <c r="BQ121" s="44"/>
      <c r="BR121" s="44"/>
    </row>
    <row r="122" spans="1:70" s="6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2"/>
      <c r="W122" s="3"/>
      <c r="X122" s="4"/>
      <c r="Y122" s="42"/>
      <c r="Z122" s="3"/>
      <c r="AA122" s="3"/>
      <c r="AB122" s="3"/>
      <c r="AC122" s="3"/>
      <c r="AD122" s="5"/>
      <c r="AS122" s="2"/>
      <c r="BE122" s="5"/>
      <c r="BF122" s="43"/>
      <c r="BG122" s="43"/>
      <c r="BH122" s="43"/>
      <c r="BK122" s="44"/>
      <c r="BL122" s="44"/>
      <c r="BM122" s="5"/>
      <c r="BN122" s="5"/>
      <c r="BO122" s="44"/>
      <c r="BP122" s="44"/>
      <c r="BQ122" s="44"/>
      <c r="BR122" s="44"/>
    </row>
    <row r="123" spans="1:70" s="6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2"/>
      <c r="W123" s="3"/>
      <c r="X123" s="4"/>
      <c r="Y123" s="42"/>
      <c r="Z123" s="3"/>
      <c r="AA123" s="3"/>
      <c r="AB123" s="3"/>
      <c r="AC123" s="3"/>
      <c r="AD123" s="5"/>
      <c r="AS123" s="2"/>
      <c r="BE123" s="5"/>
      <c r="BF123" s="43"/>
      <c r="BG123" s="43"/>
      <c r="BH123" s="43"/>
      <c r="BK123" s="44"/>
      <c r="BL123" s="44"/>
      <c r="BM123" s="5"/>
      <c r="BN123" s="5"/>
      <c r="BO123" s="44"/>
      <c r="BP123" s="44"/>
      <c r="BQ123" s="44"/>
      <c r="BR123" s="44"/>
    </row>
    <row r="124" spans="1:70" s="6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2"/>
      <c r="W124" s="3"/>
      <c r="X124" s="4"/>
      <c r="Y124" s="42"/>
      <c r="Z124" s="3"/>
      <c r="AA124" s="3"/>
      <c r="AB124" s="3"/>
      <c r="AC124" s="3"/>
      <c r="AD124" s="5"/>
      <c r="AS124" s="2"/>
      <c r="BE124" s="5"/>
      <c r="BF124" s="43"/>
      <c r="BG124" s="43"/>
      <c r="BH124" s="43"/>
      <c r="BK124" s="44"/>
      <c r="BL124" s="44"/>
      <c r="BM124" s="5"/>
      <c r="BN124" s="5"/>
      <c r="BO124" s="44"/>
      <c r="BP124" s="44"/>
      <c r="BQ124" s="44"/>
      <c r="BR124" s="44"/>
    </row>
    <row r="125" spans="1:70" s="6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2"/>
      <c r="W125" s="3"/>
      <c r="X125" s="4"/>
      <c r="Y125" s="42"/>
      <c r="Z125" s="3"/>
      <c r="AA125" s="3"/>
      <c r="AB125" s="3"/>
      <c r="AC125" s="3"/>
      <c r="AD125" s="5"/>
      <c r="AS125" s="2"/>
      <c r="BE125" s="5"/>
      <c r="BF125" s="43"/>
      <c r="BG125" s="43"/>
      <c r="BH125" s="43"/>
      <c r="BK125" s="44"/>
      <c r="BL125" s="44"/>
      <c r="BM125" s="5"/>
      <c r="BN125" s="5"/>
      <c r="BO125" s="44"/>
      <c r="BP125" s="44"/>
      <c r="BQ125" s="44"/>
      <c r="BR125" s="44"/>
    </row>
    <row r="126" spans="1:70" s="6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2"/>
      <c r="W126" s="3"/>
      <c r="X126" s="4"/>
      <c r="Y126" s="42"/>
      <c r="Z126" s="3"/>
      <c r="AA126" s="3"/>
      <c r="AB126" s="3"/>
      <c r="AC126" s="3"/>
      <c r="AD126" s="5"/>
      <c r="AS126" s="2"/>
      <c r="BE126" s="5"/>
      <c r="BF126" s="43"/>
      <c r="BG126" s="43"/>
      <c r="BH126" s="43"/>
      <c r="BK126" s="44"/>
      <c r="BL126" s="44"/>
      <c r="BM126" s="5"/>
      <c r="BN126" s="5"/>
      <c r="BO126" s="44"/>
      <c r="BP126" s="44"/>
      <c r="BQ126" s="44"/>
      <c r="BR126" s="44"/>
    </row>
    <row r="127" spans="1:70" s="6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2"/>
      <c r="W127" s="3"/>
      <c r="X127" s="4"/>
      <c r="Y127" s="42"/>
      <c r="Z127" s="3"/>
      <c r="AA127" s="3"/>
      <c r="AB127" s="3"/>
      <c r="AC127" s="3"/>
      <c r="AD127" s="5"/>
      <c r="AS127" s="2"/>
      <c r="BE127" s="5"/>
      <c r="BF127" s="43"/>
      <c r="BG127" s="43"/>
      <c r="BH127" s="43"/>
      <c r="BK127" s="44"/>
      <c r="BL127" s="44"/>
      <c r="BM127" s="5"/>
      <c r="BN127" s="5"/>
      <c r="BO127" s="44"/>
      <c r="BP127" s="44"/>
      <c r="BQ127" s="44"/>
      <c r="BR127" s="44"/>
    </row>
    <row r="128" spans="1:70" s="6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2"/>
      <c r="W128" s="3"/>
      <c r="X128" s="4"/>
      <c r="Y128" s="42"/>
      <c r="Z128" s="3"/>
      <c r="AA128" s="3"/>
      <c r="AB128" s="3"/>
      <c r="AC128" s="3"/>
      <c r="AD128" s="5"/>
      <c r="AS128" s="2"/>
      <c r="BE128" s="5"/>
      <c r="BF128" s="43"/>
      <c r="BG128" s="43"/>
      <c r="BH128" s="43"/>
      <c r="BK128" s="44"/>
      <c r="BL128" s="44"/>
      <c r="BM128" s="5"/>
      <c r="BN128" s="5"/>
      <c r="BO128" s="44"/>
      <c r="BP128" s="44"/>
      <c r="BQ128" s="44"/>
      <c r="BR128" s="44"/>
    </row>
    <row r="129" spans="1:70" s="6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2"/>
      <c r="W129" s="3"/>
      <c r="X129" s="4"/>
      <c r="Y129" s="42"/>
      <c r="Z129" s="3"/>
      <c r="AA129" s="3"/>
      <c r="AB129" s="3"/>
      <c r="AC129" s="3"/>
      <c r="AD129" s="5"/>
      <c r="AS129" s="2"/>
      <c r="BE129" s="5"/>
      <c r="BF129" s="43"/>
      <c r="BG129" s="43"/>
      <c r="BH129" s="43"/>
      <c r="BK129" s="44"/>
      <c r="BL129" s="44"/>
      <c r="BM129" s="5"/>
      <c r="BN129" s="5"/>
      <c r="BO129" s="44"/>
      <c r="BP129" s="44"/>
      <c r="BQ129" s="44"/>
      <c r="BR129" s="44"/>
    </row>
    <row r="130" spans="1:70" s="6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2"/>
      <c r="W130" s="3"/>
      <c r="X130" s="4"/>
      <c r="Y130" s="42"/>
      <c r="Z130" s="3"/>
      <c r="AA130" s="3"/>
      <c r="AB130" s="3"/>
      <c r="AC130" s="3"/>
      <c r="AD130" s="5"/>
      <c r="AS130" s="2"/>
      <c r="BE130" s="5"/>
      <c r="BF130" s="43"/>
      <c r="BG130" s="43"/>
      <c r="BH130" s="43"/>
      <c r="BK130" s="44"/>
      <c r="BL130" s="44"/>
      <c r="BM130" s="5"/>
      <c r="BN130" s="5"/>
      <c r="BO130" s="44"/>
      <c r="BP130" s="44"/>
      <c r="BQ130" s="44"/>
      <c r="BR130" s="44"/>
    </row>
    <row r="131" spans="1:70" s="6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2"/>
      <c r="W131" s="3"/>
      <c r="X131" s="4"/>
      <c r="Y131" s="42"/>
      <c r="Z131" s="3"/>
      <c r="AA131" s="3"/>
      <c r="AB131" s="3"/>
      <c r="AC131" s="3"/>
      <c r="AD131" s="5"/>
      <c r="AS131" s="2"/>
      <c r="BE131" s="5"/>
      <c r="BF131" s="43"/>
      <c r="BG131" s="43"/>
      <c r="BH131" s="43"/>
      <c r="BK131" s="44"/>
      <c r="BL131" s="44"/>
      <c r="BM131" s="5"/>
      <c r="BN131" s="5"/>
      <c r="BO131" s="44"/>
      <c r="BP131" s="44"/>
      <c r="BQ131" s="44"/>
      <c r="BR131" s="44"/>
    </row>
    <row r="132" spans="1:70" s="6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"/>
      <c r="W132" s="3"/>
      <c r="X132" s="4"/>
      <c r="Y132" s="42"/>
      <c r="Z132" s="3"/>
      <c r="AA132" s="3"/>
      <c r="AB132" s="3"/>
      <c r="AC132" s="3"/>
      <c r="AD132" s="5"/>
      <c r="AS132" s="2"/>
      <c r="BE132" s="5"/>
      <c r="BF132" s="43"/>
      <c r="BG132" s="43"/>
      <c r="BH132" s="43"/>
      <c r="BK132" s="44"/>
      <c r="BL132" s="44"/>
      <c r="BM132" s="5"/>
      <c r="BN132" s="5"/>
      <c r="BO132" s="44"/>
      <c r="BP132" s="44"/>
      <c r="BQ132" s="44"/>
      <c r="BR132" s="44"/>
    </row>
    <row r="133" spans="1:70" s="6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2"/>
      <c r="W133" s="3"/>
      <c r="X133" s="4"/>
      <c r="Y133" s="42"/>
      <c r="Z133" s="3"/>
      <c r="AA133" s="3"/>
      <c r="AB133" s="3"/>
      <c r="AC133" s="3"/>
      <c r="AD133" s="5"/>
      <c r="AS133" s="2"/>
      <c r="BE133" s="5"/>
      <c r="BF133" s="43"/>
      <c r="BG133" s="43"/>
      <c r="BH133" s="43"/>
      <c r="BK133" s="44"/>
      <c r="BL133" s="44"/>
      <c r="BM133" s="5"/>
      <c r="BN133" s="5"/>
      <c r="BO133" s="44"/>
      <c r="BP133" s="44"/>
      <c r="BQ133" s="44"/>
      <c r="BR133" s="44"/>
    </row>
    <row r="134" spans="1:70" s="6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2"/>
      <c r="W134" s="3"/>
      <c r="X134" s="4"/>
      <c r="Y134" s="42"/>
      <c r="Z134" s="3"/>
      <c r="AA134" s="3"/>
      <c r="AB134" s="3"/>
      <c r="AC134" s="3"/>
      <c r="AD134" s="5"/>
      <c r="AS134" s="2"/>
      <c r="BE134" s="5"/>
      <c r="BF134" s="43"/>
      <c r="BG134" s="43"/>
      <c r="BH134" s="43"/>
      <c r="BK134" s="44"/>
      <c r="BL134" s="44"/>
      <c r="BM134" s="5"/>
      <c r="BN134" s="5"/>
      <c r="BO134" s="44"/>
      <c r="BP134" s="44"/>
      <c r="BQ134" s="44"/>
      <c r="BR134" s="44"/>
    </row>
    <row r="135" spans="1:70" s="6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2"/>
      <c r="W135" s="3"/>
      <c r="X135" s="4"/>
      <c r="Y135" s="42"/>
      <c r="Z135" s="3"/>
      <c r="AA135" s="3"/>
      <c r="AB135" s="3"/>
      <c r="AC135" s="3"/>
      <c r="AD135" s="5"/>
      <c r="AS135" s="2"/>
      <c r="BE135" s="5"/>
      <c r="BF135" s="43"/>
      <c r="BG135" s="43"/>
      <c r="BH135" s="43"/>
      <c r="BK135" s="44"/>
      <c r="BL135" s="44"/>
      <c r="BM135" s="5"/>
      <c r="BN135" s="5"/>
      <c r="BO135" s="44"/>
      <c r="BP135" s="44"/>
      <c r="BQ135" s="44"/>
      <c r="BR135" s="44"/>
    </row>
    <row r="136" spans="1:70" s="6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2"/>
      <c r="W136" s="3"/>
      <c r="X136" s="4"/>
      <c r="Y136" s="42"/>
      <c r="Z136" s="3"/>
      <c r="AA136" s="3"/>
      <c r="AB136" s="3"/>
      <c r="AC136" s="3"/>
      <c r="AD136" s="5"/>
      <c r="AS136" s="2"/>
      <c r="BE136" s="5"/>
      <c r="BF136" s="43"/>
      <c r="BG136" s="43"/>
      <c r="BH136" s="43"/>
      <c r="BK136" s="44"/>
      <c r="BL136" s="44"/>
      <c r="BM136" s="5"/>
      <c r="BN136" s="5"/>
      <c r="BO136" s="44"/>
      <c r="BP136" s="44"/>
      <c r="BQ136" s="44"/>
      <c r="BR136" s="44"/>
    </row>
    <row r="137" spans="1:70" s="6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2"/>
      <c r="W137" s="3"/>
      <c r="X137" s="4"/>
      <c r="Y137" s="42"/>
      <c r="Z137" s="3"/>
      <c r="AA137" s="3"/>
      <c r="AB137" s="3"/>
      <c r="AC137" s="3"/>
      <c r="AD137" s="5"/>
      <c r="AS137" s="2"/>
      <c r="BE137" s="5"/>
      <c r="BF137" s="43"/>
      <c r="BG137" s="43"/>
      <c r="BH137" s="43"/>
      <c r="BK137" s="44"/>
      <c r="BL137" s="44"/>
      <c r="BM137" s="5"/>
      <c r="BN137" s="5"/>
      <c r="BO137" s="44"/>
      <c r="BP137" s="44"/>
      <c r="BQ137" s="44"/>
      <c r="BR137" s="44"/>
    </row>
    <row r="138" spans="1:70" s="6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"/>
      <c r="W138" s="3"/>
      <c r="X138" s="4"/>
      <c r="Y138" s="42"/>
      <c r="Z138" s="3"/>
      <c r="AA138" s="3"/>
      <c r="AB138" s="3"/>
      <c r="AC138" s="3"/>
      <c r="AD138" s="5"/>
      <c r="AS138" s="2"/>
      <c r="BE138" s="5"/>
      <c r="BF138" s="43"/>
      <c r="BG138" s="43"/>
      <c r="BH138" s="43"/>
      <c r="BK138" s="44"/>
      <c r="BL138" s="44"/>
      <c r="BM138" s="5"/>
      <c r="BN138" s="5"/>
      <c r="BO138" s="44"/>
      <c r="BP138" s="44"/>
      <c r="BQ138" s="44"/>
      <c r="BR138" s="44"/>
    </row>
    <row r="139" spans="1:70" s="6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2"/>
      <c r="W139" s="3"/>
      <c r="X139" s="4"/>
      <c r="Y139" s="42"/>
      <c r="Z139" s="3"/>
      <c r="AA139" s="3"/>
      <c r="AB139" s="3"/>
      <c r="AC139" s="3"/>
      <c r="AD139" s="5"/>
      <c r="AS139" s="2"/>
      <c r="BE139" s="5"/>
      <c r="BF139" s="43"/>
      <c r="BG139" s="43"/>
      <c r="BH139" s="43"/>
      <c r="BK139" s="44"/>
      <c r="BL139" s="44"/>
      <c r="BM139" s="5"/>
      <c r="BN139" s="5"/>
      <c r="BO139" s="44"/>
      <c r="BP139" s="44"/>
      <c r="BQ139" s="44"/>
      <c r="BR139" s="44"/>
    </row>
    <row r="140" spans="1:70" s="6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2"/>
      <c r="W140" s="3"/>
      <c r="X140" s="4"/>
      <c r="Y140" s="42"/>
      <c r="Z140" s="3"/>
      <c r="AA140" s="3"/>
      <c r="AB140" s="3"/>
      <c r="AC140" s="3"/>
      <c r="AD140" s="5"/>
      <c r="AS140" s="2"/>
      <c r="BE140" s="5"/>
      <c r="BF140" s="43"/>
      <c r="BG140" s="43"/>
      <c r="BH140" s="43"/>
      <c r="BK140" s="44"/>
      <c r="BL140" s="44"/>
      <c r="BM140" s="5"/>
      <c r="BN140" s="5"/>
      <c r="BO140" s="44"/>
      <c r="BP140" s="44"/>
      <c r="BQ140" s="44"/>
      <c r="BR140" s="44"/>
    </row>
    <row r="141" spans="1:70" s="6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2"/>
      <c r="W141" s="3"/>
      <c r="X141" s="4"/>
      <c r="Y141" s="42"/>
      <c r="Z141" s="3"/>
      <c r="AA141" s="3"/>
      <c r="AB141" s="3"/>
      <c r="AC141" s="3"/>
      <c r="AD141" s="5"/>
      <c r="AS141" s="2"/>
      <c r="BE141" s="5"/>
      <c r="BF141" s="43"/>
      <c r="BG141" s="43"/>
      <c r="BH141" s="43"/>
      <c r="BK141" s="44"/>
      <c r="BL141" s="44"/>
      <c r="BM141" s="5"/>
      <c r="BN141" s="5"/>
      <c r="BO141" s="44"/>
      <c r="BP141" s="44"/>
      <c r="BQ141" s="44"/>
      <c r="BR141" s="44"/>
    </row>
    <row r="142" spans="1:70" s="6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2"/>
      <c r="W142" s="3"/>
      <c r="X142" s="4"/>
      <c r="Y142" s="42"/>
      <c r="Z142" s="3"/>
      <c r="AA142" s="3"/>
      <c r="AB142" s="3"/>
      <c r="AC142" s="3"/>
      <c r="AD142" s="5"/>
      <c r="AS142" s="2"/>
      <c r="BE142" s="5"/>
      <c r="BF142" s="43"/>
      <c r="BG142" s="43"/>
      <c r="BH142" s="43"/>
      <c r="BK142" s="44"/>
      <c r="BL142" s="44"/>
      <c r="BM142" s="5"/>
      <c r="BN142" s="5"/>
      <c r="BO142" s="44"/>
      <c r="BP142" s="44"/>
      <c r="BQ142" s="44"/>
      <c r="BR142" s="44"/>
    </row>
    <row r="143" spans="1:70" s="6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2"/>
      <c r="W143" s="3"/>
      <c r="X143" s="4"/>
      <c r="Y143" s="42"/>
      <c r="Z143" s="3"/>
      <c r="AA143" s="3"/>
      <c r="AB143" s="3"/>
      <c r="AC143" s="3"/>
      <c r="AD143" s="5"/>
      <c r="AS143" s="2"/>
      <c r="BE143" s="5"/>
      <c r="BF143" s="43"/>
      <c r="BG143" s="43"/>
      <c r="BH143" s="43"/>
      <c r="BK143" s="44"/>
      <c r="BL143" s="44"/>
      <c r="BM143" s="5"/>
      <c r="BN143" s="5"/>
      <c r="BO143" s="44"/>
      <c r="BP143" s="44"/>
      <c r="BQ143" s="44"/>
      <c r="BR143" s="44"/>
    </row>
    <row r="144" spans="1:70" s="6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2"/>
      <c r="W144" s="3"/>
      <c r="X144" s="4"/>
      <c r="Y144" s="42"/>
      <c r="Z144" s="3"/>
      <c r="AA144" s="3"/>
      <c r="AB144" s="3"/>
      <c r="AC144" s="3"/>
      <c r="AD144" s="5"/>
      <c r="AS144" s="2"/>
      <c r="BE144" s="5"/>
      <c r="BF144" s="43"/>
      <c r="BG144" s="43"/>
      <c r="BH144" s="43"/>
      <c r="BK144" s="44"/>
      <c r="BL144" s="44"/>
      <c r="BM144" s="5"/>
      <c r="BN144" s="5"/>
      <c r="BO144" s="44"/>
      <c r="BP144" s="44"/>
      <c r="BQ144" s="44"/>
      <c r="BR144" s="44"/>
    </row>
    <row r="145" spans="1:70" s="6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"/>
      <c r="W145" s="3"/>
      <c r="X145" s="4"/>
      <c r="Y145" s="42"/>
      <c r="Z145" s="3"/>
      <c r="AA145" s="3"/>
      <c r="AB145" s="3"/>
      <c r="AC145" s="3"/>
      <c r="AD145" s="5"/>
      <c r="AS145" s="2"/>
      <c r="BE145" s="5"/>
      <c r="BF145" s="43"/>
      <c r="BG145" s="43"/>
      <c r="BH145" s="43"/>
      <c r="BK145" s="44"/>
      <c r="BL145" s="44"/>
      <c r="BM145" s="5"/>
      <c r="BN145" s="5"/>
      <c r="BO145" s="44"/>
      <c r="BP145" s="44"/>
      <c r="BQ145" s="44"/>
      <c r="BR145" s="44"/>
    </row>
    <row r="146" spans="1:70" s="6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"/>
      <c r="W146" s="3"/>
      <c r="X146" s="4"/>
      <c r="Y146" s="42"/>
      <c r="Z146" s="3"/>
      <c r="AA146" s="3"/>
      <c r="AB146" s="3"/>
      <c r="AC146" s="3"/>
      <c r="AD146" s="5"/>
      <c r="AS146" s="2"/>
      <c r="BE146" s="5"/>
      <c r="BF146" s="43"/>
      <c r="BG146" s="43"/>
      <c r="BH146" s="43"/>
      <c r="BK146" s="44"/>
      <c r="BL146" s="44"/>
      <c r="BM146" s="5"/>
      <c r="BN146" s="5"/>
      <c r="BO146" s="44"/>
      <c r="BP146" s="44"/>
      <c r="BQ146" s="44"/>
      <c r="BR146" s="44"/>
    </row>
    <row r="147" spans="1:70" s="6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2"/>
      <c r="W147" s="3"/>
      <c r="X147" s="4"/>
      <c r="Y147" s="42"/>
      <c r="Z147" s="3"/>
      <c r="AA147" s="3"/>
      <c r="AB147" s="3"/>
      <c r="AC147" s="3"/>
      <c r="AD147" s="5"/>
      <c r="AS147" s="2"/>
      <c r="BE147" s="5"/>
      <c r="BF147" s="43"/>
      <c r="BG147" s="43"/>
      <c r="BH147" s="43"/>
      <c r="BK147" s="44"/>
      <c r="BL147" s="44"/>
      <c r="BM147" s="5"/>
      <c r="BN147" s="5"/>
      <c r="BO147" s="44"/>
      <c r="BP147" s="44"/>
      <c r="BQ147" s="44"/>
      <c r="BR147" s="44"/>
    </row>
    <row r="148" spans="1:70" s="6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2"/>
      <c r="W148" s="3"/>
      <c r="X148" s="4"/>
      <c r="Y148" s="42"/>
      <c r="Z148" s="3"/>
      <c r="AA148" s="3"/>
      <c r="AB148" s="3"/>
      <c r="AC148" s="3"/>
      <c r="AD148" s="5"/>
      <c r="AS148" s="2"/>
      <c r="BE148" s="5"/>
      <c r="BF148" s="43"/>
      <c r="BG148" s="43"/>
      <c r="BH148" s="43"/>
      <c r="BK148" s="44"/>
      <c r="BL148" s="44"/>
      <c r="BM148" s="5"/>
      <c r="BN148" s="5"/>
      <c r="BO148" s="44"/>
      <c r="BP148" s="44"/>
      <c r="BQ148" s="44"/>
      <c r="BR148" s="44"/>
    </row>
    <row r="149" spans="1:70" s="6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2"/>
      <c r="W149" s="3"/>
      <c r="X149" s="4"/>
      <c r="Y149" s="42"/>
      <c r="Z149" s="3"/>
      <c r="AA149" s="3"/>
      <c r="AB149" s="3"/>
      <c r="AC149" s="3"/>
      <c r="AD149" s="5"/>
      <c r="AS149" s="2"/>
      <c r="BE149" s="5"/>
      <c r="BF149" s="43"/>
      <c r="BG149" s="43"/>
      <c r="BH149" s="43"/>
      <c r="BK149" s="44"/>
      <c r="BL149" s="44"/>
      <c r="BM149" s="5"/>
      <c r="BN149" s="5"/>
      <c r="BO149" s="44"/>
      <c r="BP149" s="44"/>
      <c r="BQ149" s="44"/>
      <c r="BR149" s="44"/>
    </row>
    <row r="150" spans="1:70" s="6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2"/>
      <c r="W150" s="3"/>
      <c r="X150" s="4"/>
      <c r="Y150" s="42"/>
      <c r="Z150" s="3"/>
      <c r="AA150" s="3"/>
      <c r="AB150" s="3"/>
      <c r="AC150" s="3"/>
      <c r="AD150" s="5"/>
      <c r="AS150" s="2"/>
      <c r="BE150" s="5"/>
      <c r="BF150" s="43"/>
      <c r="BG150" s="43"/>
      <c r="BH150" s="43"/>
      <c r="BK150" s="44"/>
      <c r="BL150" s="44"/>
      <c r="BM150" s="5"/>
      <c r="BN150" s="5"/>
      <c r="BO150" s="44"/>
      <c r="BP150" s="44"/>
      <c r="BQ150" s="44"/>
      <c r="BR150" s="44"/>
    </row>
    <row r="151" spans="1:70" s="6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2"/>
      <c r="W151" s="3"/>
      <c r="X151" s="4"/>
      <c r="Y151" s="42"/>
      <c r="Z151" s="3"/>
      <c r="AA151" s="3"/>
      <c r="AB151" s="3"/>
      <c r="AC151" s="3"/>
      <c r="AD151" s="5"/>
      <c r="AS151" s="2"/>
      <c r="BE151" s="5"/>
      <c r="BF151" s="43"/>
      <c r="BG151" s="43"/>
      <c r="BH151" s="43"/>
      <c r="BK151" s="44"/>
      <c r="BL151" s="44"/>
      <c r="BM151" s="5"/>
      <c r="BN151" s="5"/>
      <c r="BO151" s="44"/>
      <c r="BP151" s="44"/>
      <c r="BQ151" s="44"/>
      <c r="BR151" s="44"/>
    </row>
    <row r="152" spans="1:70" s="6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2"/>
      <c r="W152" s="3"/>
      <c r="X152" s="4"/>
      <c r="Y152" s="42"/>
      <c r="Z152" s="3"/>
      <c r="AA152" s="3"/>
      <c r="AB152" s="3"/>
      <c r="AC152" s="3"/>
      <c r="AD152" s="5"/>
      <c r="AS152" s="2"/>
      <c r="BE152" s="5"/>
      <c r="BF152" s="43"/>
      <c r="BG152" s="43"/>
      <c r="BH152" s="43"/>
      <c r="BK152" s="44"/>
      <c r="BL152" s="44"/>
      <c r="BM152" s="5"/>
      <c r="BN152" s="5"/>
      <c r="BO152" s="44"/>
      <c r="BP152" s="44"/>
      <c r="BQ152" s="44"/>
      <c r="BR152" s="44"/>
    </row>
    <row r="153" spans="1:70" s="6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2"/>
      <c r="W153" s="3"/>
      <c r="X153" s="4"/>
      <c r="Y153" s="42"/>
      <c r="Z153" s="3"/>
      <c r="AA153" s="3"/>
      <c r="AB153" s="3"/>
      <c r="AC153" s="3"/>
      <c r="AD153" s="5"/>
      <c r="AS153" s="2"/>
      <c r="BE153" s="5"/>
      <c r="BF153" s="43"/>
      <c r="BG153" s="43"/>
      <c r="BH153" s="43"/>
      <c r="BK153" s="44"/>
      <c r="BL153" s="44"/>
      <c r="BM153" s="5"/>
      <c r="BN153" s="5"/>
      <c r="BO153" s="44"/>
      <c r="BP153" s="44"/>
      <c r="BQ153" s="44"/>
      <c r="BR153" s="44"/>
    </row>
    <row r="154" spans="1:70" s="6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2"/>
      <c r="W154" s="3"/>
      <c r="X154" s="4"/>
      <c r="Y154" s="42"/>
      <c r="Z154" s="3"/>
      <c r="AA154" s="3"/>
      <c r="AB154" s="3"/>
      <c r="AC154" s="3"/>
      <c r="AD154" s="5"/>
      <c r="AS154" s="2"/>
      <c r="BE154" s="5"/>
      <c r="BF154" s="43"/>
      <c r="BG154" s="43"/>
      <c r="BH154" s="43"/>
      <c r="BK154" s="44"/>
      <c r="BL154" s="44"/>
      <c r="BM154" s="5"/>
      <c r="BN154" s="5"/>
      <c r="BO154" s="44"/>
      <c r="BP154" s="44"/>
      <c r="BQ154" s="44"/>
      <c r="BR154" s="44"/>
    </row>
    <row r="155" spans="1:70" s="6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"/>
      <c r="W155" s="3"/>
      <c r="X155" s="4"/>
      <c r="Y155" s="42"/>
      <c r="Z155" s="3"/>
      <c r="AA155" s="3"/>
      <c r="AB155" s="3"/>
      <c r="AC155" s="3"/>
      <c r="AD155" s="5"/>
      <c r="AS155" s="2"/>
      <c r="BE155" s="5"/>
      <c r="BF155" s="43"/>
      <c r="BG155" s="43"/>
      <c r="BH155" s="43"/>
      <c r="BK155" s="44"/>
      <c r="BL155" s="44"/>
      <c r="BM155" s="5"/>
      <c r="BN155" s="5"/>
      <c r="BO155" s="44"/>
      <c r="BP155" s="44"/>
      <c r="BQ155" s="44"/>
      <c r="BR155" s="44"/>
    </row>
    <row r="156" spans="1:70" s="6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2"/>
      <c r="W156" s="3"/>
      <c r="X156" s="4"/>
      <c r="Y156" s="42"/>
      <c r="Z156" s="3"/>
      <c r="AA156" s="3"/>
      <c r="AB156" s="3"/>
      <c r="AC156" s="3"/>
      <c r="AD156" s="5"/>
      <c r="AS156" s="2"/>
      <c r="BE156" s="5"/>
      <c r="BF156" s="43"/>
      <c r="BG156" s="43"/>
      <c r="BH156" s="43"/>
      <c r="BK156" s="44"/>
      <c r="BL156" s="44"/>
      <c r="BM156" s="5"/>
      <c r="BN156" s="5"/>
      <c r="BO156" s="44"/>
      <c r="BP156" s="44"/>
      <c r="BQ156" s="44"/>
      <c r="BR156" s="44"/>
    </row>
    <row r="157" spans="1:70" s="6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2"/>
      <c r="W157" s="3"/>
      <c r="X157" s="4"/>
      <c r="Y157" s="42"/>
      <c r="Z157" s="3"/>
      <c r="AA157" s="3"/>
      <c r="AB157" s="3"/>
      <c r="AC157" s="3"/>
      <c r="AD157" s="5"/>
      <c r="AS157" s="2"/>
      <c r="BE157" s="5"/>
      <c r="BF157" s="43"/>
      <c r="BG157" s="43"/>
      <c r="BH157" s="43"/>
      <c r="BK157" s="44"/>
      <c r="BL157" s="44"/>
      <c r="BM157" s="5"/>
      <c r="BN157" s="5"/>
      <c r="BO157" s="44"/>
      <c r="BP157" s="44"/>
      <c r="BQ157" s="44"/>
      <c r="BR157" s="44"/>
    </row>
    <row r="158" spans="1:70" s="6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2"/>
      <c r="W158" s="3"/>
      <c r="X158" s="4"/>
      <c r="Y158" s="42"/>
      <c r="Z158" s="3"/>
      <c r="AA158" s="3"/>
      <c r="AB158" s="3"/>
      <c r="AC158" s="3"/>
      <c r="AD158" s="5"/>
      <c r="AS158" s="2"/>
      <c r="BE158" s="5"/>
      <c r="BF158" s="43"/>
      <c r="BG158" s="43"/>
      <c r="BH158" s="43"/>
      <c r="BK158" s="44"/>
      <c r="BL158" s="44"/>
      <c r="BM158" s="5"/>
      <c r="BN158" s="5"/>
      <c r="BO158" s="44"/>
      <c r="BP158" s="44"/>
      <c r="BQ158" s="44"/>
      <c r="BR158" s="44"/>
    </row>
    <row r="159" spans="1:70" s="6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2"/>
      <c r="W159" s="3"/>
      <c r="X159" s="4"/>
      <c r="Y159" s="42"/>
      <c r="Z159" s="3"/>
      <c r="AA159" s="3"/>
      <c r="AB159" s="3"/>
      <c r="AC159" s="3"/>
      <c r="AD159" s="5"/>
      <c r="AS159" s="2"/>
      <c r="BE159" s="5"/>
      <c r="BF159" s="43"/>
      <c r="BG159" s="43"/>
      <c r="BH159" s="43"/>
      <c r="BK159" s="44"/>
      <c r="BL159" s="44"/>
      <c r="BM159" s="5"/>
      <c r="BN159" s="5"/>
      <c r="BO159" s="44"/>
      <c r="BP159" s="44"/>
      <c r="BQ159" s="44"/>
      <c r="BR159" s="44"/>
    </row>
    <row r="160" spans="1:70" s="6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2"/>
      <c r="W160" s="3"/>
      <c r="X160" s="4"/>
      <c r="Y160" s="42"/>
      <c r="Z160" s="3"/>
      <c r="AA160" s="3"/>
      <c r="AB160" s="3"/>
      <c r="AC160" s="3"/>
      <c r="AD160" s="5"/>
      <c r="AS160" s="2"/>
      <c r="BE160" s="5"/>
      <c r="BF160" s="43"/>
      <c r="BG160" s="43"/>
      <c r="BH160" s="43"/>
      <c r="BK160" s="44"/>
      <c r="BL160" s="44"/>
      <c r="BM160" s="5"/>
      <c r="BN160" s="5"/>
      <c r="BO160" s="44"/>
      <c r="BP160" s="44"/>
      <c r="BQ160" s="44"/>
      <c r="BR160" s="44"/>
    </row>
    <row r="161" spans="1:70" s="6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2"/>
      <c r="W161" s="3"/>
      <c r="X161" s="4"/>
      <c r="Y161" s="42"/>
      <c r="Z161" s="3"/>
      <c r="AA161" s="3"/>
      <c r="AB161" s="3"/>
      <c r="AC161" s="3"/>
      <c r="AD161" s="5"/>
      <c r="AS161" s="2"/>
      <c r="BE161" s="5"/>
      <c r="BF161" s="43"/>
      <c r="BG161" s="43"/>
      <c r="BH161" s="43"/>
      <c r="BK161" s="44"/>
      <c r="BL161" s="44"/>
      <c r="BM161" s="5"/>
      <c r="BN161" s="5"/>
      <c r="BO161" s="44"/>
      <c r="BP161" s="44"/>
      <c r="BQ161" s="44"/>
      <c r="BR161" s="44"/>
    </row>
    <row r="162" spans="1:70" s="6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2"/>
      <c r="W162" s="3"/>
      <c r="X162" s="4"/>
      <c r="Y162" s="42"/>
      <c r="Z162" s="3"/>
      <c r="AA162" s="3"/>
      <c r="AB162" s="3"/>
      <c r="AC162" s="3"/>
      <c r="AD162" s="5"/>
      <c r="AS162" s="2"/>
      <c r="BE162" s="5"/>
      <c r="BF162" s="43"/>
      <c r="BG162" s="43"/>
      <c r="BH162" s="43"/>
      <c r="BK162" s="44"/>
      <c r="BL162" s="44"/>
      <c r="BM162" s="5"/>
      <c r="BN162" s="5"/>
      <c r="BO162" s="44"/>
      <c r="BP162" s="44"/>
      <c r="BQ162" s="44"/>
      <c r="BR162" s="44"/>
    </row>
    <row r="163" spans="1:70" s="6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2"/>
      <c r="W163" s="3"/>
      <c r="X163" s="4"/>
      <c r="Y163" s="42"/>
      <c r="Z163" s="3"/>
      <c r="AA163" s="3"/>
      <c r="AB163" s="3"/>
      <c r="AC163" s="3"/>
      <c r="AD163" s="5"/>
      <c r="AS163" s="2"/>
      <c r="BE163" s="5"/>
      <c r="BF163" s="43"/>
      <c r="BG163" s="43"/>
      <c r="BH163" s="43"/>
      <c r="BK163" s="44"/>
      <c r="BL163" s="44"/>
      <c r="BM163" s="5"/>
      <c r="BN163" s="5"/>
      <c r="BO163" s="44"/>
      <c r="BP163" s="44"/>
      <c r="BQ163" s="44"/>
      <c r="BR163" s="44"/>
    </row>
    <row r="164" spans="1:70" s="6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2"/>
      <c r="W164" s="3"/>
      <c r="X164" s="4"/>
      <c r="Y164" s="42"/>
      <c r="Z164" s="3"/>
      <c r="AA164" s="3"/>
      <c r="AB164" s="3"/>
      <c r="AC164" s="3"/>
      <c r="AD164" s="5"/>
      <c r="AS164" s="2"/>
      <c r="BE164" s="5"/>
      <c r="BF164" s="43"/>
      <c r="BG164" s="43"/>
      <c r="BH164" s="43"/>
      <c r="BK164" s="44"/>
      <c r="BL164" s="44"/>
      <c r="BM164" s="5"/>
      <c r="BN164" s="5"/>
      <c r="BO164" s="44"/>
      <c r="BP164" s="44"/>
      <c r="BQ164" s="44"/>
      <c r="BR164" s="44"/>
    </row>
    <row r="165" spans="1:70" s="6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2"/>
      <c r="W165" s="3"/>
      <c r="X165" s="4"/>
      <c r="Y165" s="42"/>
      <c r="Z165" s="3"/>
      <c r="AA165" s="3"/>
      <c r="AB165" s="3"/>
      <c r="AC165" s="3"/>
      <c r="AD165" s="5"/>
      <c r="AS165" s="2"/>
      <c r="BE165" s="5"/>
      <c r="BF165" s="43"/>
      <c r="BG165" s="43"/>
      <c r="BH165" s="43"/>
      <c r="BK165" s="44"/>
      <c r="BL165" s="44"/>
      <c r="BM165" s="5"/>
      <c r="BN165" s="5"/>
      <c r="BO165" s="44"/>
      <c r="BP165" s="44"/>
      <c r="BQ165" s="44"/>
      <c r="BR165" s="44"/>
    </row>
    <row r="166" spans="1:70" s="6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2"/>
      <c r="W166" s="3"/>
      <c r="X166" s="4"/>
      <c r="Y166" s="42"/>
      <c r="Z166" s="3"/>
      <c r="AA166" s="3"/>
      <c r="AB166" s="3"/>
      <c r="AC166" s="3"/>
      <c r="AD166" s="5"/>
      <c r="AS166" s="2"/>
      <c r="BE166" s="5"/>
      <c r="BF166" s="43"/>
      <c r="BG166" s="43"/>
      <c r="BH166" s="43"/>
      <c r="BK166" s="44"/>
      <c r="BL166" s="44"/>
      <c r="BM166" s="5"/>
      <c r="BN166" s="5"/>
      <c r="BO166" s="44"/>
      <c r="BP166" s="44"/>
      <c r="BQ166" s="44"/>
      <c r="BR166" s="44"/>
    </row>
    <row r="167" spans="1:70" s="6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2"/>
      <c r="W167" s="3"/>
      <c r="X167" s="4"/>
      <c r="Y167" s="42"/>
      <c r="Z167" s="3"/>
      <c r="AA167" s="3"/>
      <c r="AB167" s="3"/>
      <c r="AC167" s="3"/>
      <c r="AD167" s="5"/>
      <c r="AS167" s="2"/>
      <c r="BE167" s="5"/>
      <c r="BF167" s="43"/>
      <c r="BG167" s="43"/>
      <c r="BH167" s="43"/>
      <c r="BK167" s="44"/>
      <c r="BL167" s="44"/>
      <c r="BM167" s="5"/>
      <c r="BN167" s="5"/>
      <c r="BO167" s="44"/>
      <c r="BP167" s="44"/>
      <c r="BQ167" s="44"/>
      <c r="BR167" s="44"/>
    </row>
    <row r="168" spans="1:70" s="6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2"/>
      <c r="W168" s="3"/>
      <c r="X168" s="4"/>
      <c r="Y168" s="42"/>
      <c r="Z168" s="3"/>
      <c r="AA168" s="3"/>
      <c r="AB168" s="3"/>
      <c r="AC168" s="3"/>
      <c r="AD168" s="5"/>
      <c r="AS168" s="2"/>
      <c r="BE168" s="5"/>
      <c r="BF168" s="43"/>
      <c r="BG168" s="43"/>
      <c r="BH168" s="43"/>
      <c r="BK168" s="44"/>
      <c r="BL168" s="44"/>
      <c r="BM168" s="5"/>
      <c r="BN168" s="5"/>
      <c r="BO168" s="44"/>
      <c r="BP168" s="44"/>
      <c r="BQ168" s="44"/>
      <c r="BR168" s="44"/>
    </row>
    <row r="169" spans="1:70" s="6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2"/>
      <c r="W169" s="3"/>
      <c r="X169" s="4"/>
      <c r="Y169" s="42"/>
      <c r="Z169" s="3"/>
      <c r="AA169" s="3"/>
      <c r="AB169" s="3"/>
      <c r="AC169" s="3"/>
      <c r="AD169" s="5"/>
      <c r="AS169" s="2"/>
      <c r="BE169" s="5"/>
      <c r="BF169" s="43"/>
      <c r="BG169" s="43"/>
      <c r="BH169" s="43"/>
      <c r="BK169" s="44"/>
      <c r="BL169" s="44"/>
      <c r="BM169" s="5"/>
      <c r="BN169" s="5"/>
      <c r="BO169" s="44"/>
      <c r="BP169" s="44"/>
      <c r="BQ169" s="44"/>
      <c r="BR169" s="44"/>
    </row>
    <row r="170" spans="1:70" s="6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2"/>
      <c r="W170" s="3"/>
      <c r="X170" s="4"/>
      <c r="Y170" s="42"/>
      <c r="Z170" s="3"/>
      <c r="AA170" s="3"/>
      <c r="AB170" s="3"/>
      <c r="AC170" s="3"/>
      <c r="AD170" s="5"/>
      <c r="AS170" s="2"/>
      <c r="BE170" s="5"/>
      <c r="BF170" s="43"/>
      <c r="BG170" s="43"/>
      <c r="BH170" s="43"/>
      <c r="BK170" s="44"/>
      <c r="BL170" s="44"/>
      <c r="BM170" s="5"/>
      <c r="BN170" s="5"/>
      <c r="BO170" s="44"/>
      <c r="BP170" s="44"/>
      <c r="BQ170" s="44"/>
      <c r="BR170" s="44"/>
    </row>
    <row r="171" spans="1:70" s="6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"/>
      <c r="W171" s="3"/>
      <c r="X171" s="4"/>
      <c r="Y171" s="42"/>
      <c r="Z171" s="3"/>
      <c r="AA171" s="3"/>
      <c r="AB171" s="3"/>
      <c r="AC171" s="3"/>
      <c r="AD171" s="5"/>
      <c r="AS171" s="2"/>
      <c r="BE171" s="5"/>
      <c r="BF171" s="43"/>
      <c r="BG171" s="43"/>
      <c r="BH171" s="43"/>
      <c r="BK171" s="44"/>
      <c r="BL171" s="44"/>
      <c r="BM171" s="5"/>
      <c r="BN171" s="5"/>
      <c r="BO171" s="44"/>
      <c r="BP171" s="44"/>
      <c r="BQ171" s="44"/>
      <c r="BR171" s="44"/>
    </row>
    <row r="172" spans="1:70" s="6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2"/>
      <c r="W172" s="3"/>
      <c r="X172" s="4"/>
      <c r="Y172" s="42"/>
      <c r="Z172" s="3"/>
      <c r="AA172" s="3"/>
      <c r="AB172" s="3"/>
      <c r="AC172" s="3"/>
      <c r="AD172" s="5"/>
      <c r="AS172" s="2"/>
      <c r="BE172" s="5"/>
      <c r="BF172" s="43"/>
      <c r="BG172" s="43"/>
      <c r="BH172" s="43"/>
      <c r="BK172" s="44"/>
      <c r="BL172" s="44"/>
      <c r="BM172" s="5"/>
      <c r="BN172" s="5"/>
      <c r="BO172" s="44"/>
      <c r="BP172" s="44"/>
      <c r="BQ172" s="44"/>
      <c r="BR172" s="44"/>
    </row>
    <row r="173" spans="1:70" s="6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2"/>
      <c r="W173" s="3"/>
      <c r="X173" s="4"/>
      <c r="Y173" s="42"/>
      <c r="Z173" s="3"/>
      <c r="AA173" s="3"/>
      <c r="AB173" s="3"/>
      <c r="AC173" s="3"/>
      <c r="AD173" s="5"/>
      <c r="AS173" s="2"/>
      <c r="BE173" s="5"/>
      <c r="BF173" s="43"/>
      <c r="BG173" s="43"/>
      <c r="BH173" s="43"/>
      <c r="BK173" s="44"/>
      <c r="BL173" s="44"/>
      <c r="BM173" s="5"/>
      <c r="BN173" s="5"/>
      <c r="BO173" s="44"/>
      <c r="BP173" s="44"/>
      <c r="BQ173" s="44"/>
      <c r="BR173" s="44"/>
    </row>
    <row r="174" spans="1:70" s="6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2"/>
      <c r="W174" s="3"/>
      <c r="X174" s="4"/>
      <c r="Y174" s="42"/>
      <c r="Z174" s="3"/>
      <c r="AA174" s="3"/>
      <c r="AB174" s="3"/>
      <c r="AC174" s="3"/>
      <c r="AD174" s="5"/>
      <c r="AS174" s="2"/>
      <c r="BE174" s="5"/>
      <c r="BF174" s="43"/>
      <c r="BG174" s="43"/>
      <c r="BH174" s="43"/>
      <c r="BK174" s="44"/>
      <c r="BL174" s="44"/>
      <c r="BM174" s="5"/>
      <c r="BN174" s="5"/>
      <c r="BO174" s="44"/>
      <c r="BP174" s="44"/>
      <c r="BQ174" s="44"/>
      <c r="BR174" s="44"/>
    </row>
    <row r="175" spans="1:70" s="6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2"/>
      <c r="W175" s="3"/>
      <c r="X175" s="4"/>
      <c r="Y175" s="42"/>
      <c r="Z175" s="3"/>
      <c r="AA175" s="3"/>
      <c r="AB175" s="3"/>
      <c r="AC175" s="3"/>
      <c r="AD175" s="5"/>
      <c r="AS175" s="2"/>
      <c r="BE175" s="5"/>
      <c r="BF175" s="43"/>
      <c r="BG175" s="43"/>
      <c r="BH175" s="43"/>
      <c r="BK175" s="44"/>
      <c r="BL175" s="44"/>
      <c r="BM175" s="5"/>
      <c r="BN175" s="5"/>
      <c r="BO175" s="44"/>
      <c r="BP175" s="44"/>
      <c r="BQ175" s="44"/>
      <c r="BR175" s="44"/>
    </row>
    <row r="176" spans="1:70" s="6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2"/>
      <c r="W176" s="3"/>
      <c r="X176" s="4"/>
      <c r="Y176" s="42"/>
      <c r="Z176" s="3"/>
      <c r="AA176" s="3"/>
      <c r="AB176" s="3"/>
      <c r="AC176" s="3"/>
      <c r="AD176" s="5"/>
      <c r="AS176" s="2"/>
      <c r="BE176" s="5"/>
      <c r="BF176" s="43"/>
      <c r="BG176" s="43"/>
      <c r="BH176" s="43"/>
      <c r="BK176" s="44"/>
      <c r="BL176" s="44"/>
      <c r="BM176" s="5"/>
      <c r="BN176" s="5"/>
      <c r="BO176" s="44"/>
      <c r="BP176" s="44"/>
      <c r="BQ176" s="44"/>
      <c r="BR176" s="44"/>
    </row>
    <row r="177" spans="1:70" s="6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2"/>
      <c r="W177" s="3"/>
      <c r="X177" s="4"/>
      <c r="Y177" s="42"/>
      <c r="Z177" s="3"/>
      <c r="AA177" s="3"/>
      <c r="AB177" s="3"/>
      <c r="AC177" s="3"/>
      <c r="AD177" s="5"/>
      <c r="AS177" s="2"/>
      <c r="BE177" s="5"/>
      <c r="BF177" s="43"/>
      <c r="BG177" s="43"/>
      <c r="BH177" s="43"/>
      <c r="BK177" s="44"/>
      <c r="BL177" s="44"/>
      <c r="BM177" s="5"/>
      <c r="BN177" s="5"/>
      <c r="BO177" s="44"/>
      <c r="BP177" s="44"/>
      <c r="BQ177" s="44"/>
      <c r="BR177" s="44"/>
    </row>
    <row r="178" spans="1:70" s="6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2"/>
      <c r="W178" s="3"/>
      <c r="X178" s="4"/>
      <c r="Y178" s="42"/>
      <c r="Z178" s="3"/>
      <c r="AA178" s="3"/>
      <c r="AB178" s="3"/>
      <c r="AC178" s="3"/>
      <c r="AD178" s="5"/>
      <c r="AS178" s="2"/>
      <c r="BE178" s="5"/>
      <c r="BF178" s="43"/>
      <c r="BG178" s="43"/>
      <c r="BH178" s="43"/>
      <c r="BK178" s="44"/>
      <c r="BL178" s="44"/>
      <c r="BM178" s="5"/>
      <c r="BN178" s="5"/>
      <c r="BO178" s="44"/>
      <c r="BP178" s="44"/>
      <c r="BQ178" s="44"/>
      <c r="BR178" s="44"/>
    </row>
    <row r="179" spans="1:70" s="6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2"/>
      <c r="W179" s="3"/>
      <c r="X179" s="4"/>
      <c r="Y179" s="42"/>
      <c r="Z179" s="3"/>
      <c r="AA179" s="3"/>
      <c r="AB179" s="3"/>
      <c r="AC179" s="3"/>
      <c r="AD179" s="5"/>
      <c r="AS179" s="2"/>
      <c r="BE179" s="5"/>
      <c r="BF179" s="43"/>
      <c r="BG179" s="43"/>
      <c r="BH179" s="43"/>
      <c r="BK179" s="44"/>
      <c r="BL179" s="44"/>
      <c r="BM179" s="5"/>
      <c r="BN179" s="5"/>
      <c r="BO179" s="44"/>
      <c r="BP179" s="44"/>
      <c r="BQ179" s="44"/>
      <c r="BR179" s="44"/>
    </row>
    <row r="180" spans="1:70" s="6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2"/>
      <c r="W180" s="3"/>
      <c r="X180" s="4"/>
      <c r="Y180" s="42"/>
      <c r="Z180" s="3"/>
      <c r="AA180" s="3"/>
      <c r="AB180" s="3"/>
      <c r="AC180" s="3"/>
      <c r="AD180" s="5"/>
      <c r="AS180" s="2"/>
      <c r="BE180" s="5"/>
      <c r="BF180" s="43"/>
      <c r="BG180" s="43"/>
      <c r="BH180" s="43"/>
      <c r="BK180" s="44"/>
      <c r="BL180" s="44"/>
      <c r="BM180" s="5"/>
      <c r="BN180" s="5"/>
      <c r="BO180" s="44"/>
      <c r="BP180" s="44"/>
      <c r="BQ180" s="44"/>
      <c r="BR180" s="44"/>
    </row>
    <row r="181" spans="1:70" s="6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2"/>
      <c r="W181" s="3"/>
      <c r="X181" s="4"/>
      <c r="Y181" s="42"/>
      <c r="Z181" s="3"/>
      <c r="AA181" s="3"/>
      <c r="AB181" s="3"/>
      <c r="AC181" s="3"/>
      <c r="AD181" s="5"/>
      <c r="AS181" s="2"/>
      <c r="BE181" s="5"/>
      <c r="BF181" s="43"/>
      <c r="BG181" s="43"/>
      <c r="BH181" s="43"/>
      <c r="BK181" s="44"/>
      <c r="BL181" s="44"/>
      <c r="BM181" s="5"/>
      <c r="BN181" s="5"/>
      <c r="BO181" s="44"/>
      <c r="BP181" s="44"/>
      <c r="BQ181" s="44"/>
      <c r="BR181" s="44"/>
    </row>
    <row r="182" spans="1:70" s="6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2"/>
      <c r="W182" s="3"/>
      <c r="X182" s="4"/>
      <c r="Y182" s="42"/>
      <c r="Z182" s="3"/>
      <c r="AA182" s="3"/>
      <c r="AB182" s="3"/>
      <c r="AC182" s="3"/>
      <c r="AD182" s="5"/>
      <c r="AS182" s="2"/>
      <c r="BE182" s="5"/>
      <c r="BF182" s="43"/>
      <c r="BG182" s="43"/>
      <c r="BH182" s="43"/>
      <c r="BK182" s="44"/>
      <c r="BL182" s="44"/>
      <c r="BM182" s="5"/>
      <c r="BN182" s="5"/>
      <c r="BO182" s="44"/>
      <c r="BP182" s="44"/>
      <c r="BQ182" s="44"/>
      <c r="BR182" s="44"/>
    </row>
    <row r="183" spans="1:70" s="6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2"/>
      <c r="W183" s="3"/>
      <c r="X183" s="4"/>
      <c r="Y183" s="42"/>
      <c r="Z183" s="3"/>
      <c r="AA183" s="3"/>
      <c r="AB183" s="3"/>
      <c r="AC183" s="3"/>
      <c r="AD183" s="5"/>
      <c r="AS183" s="2"/>
      <c r="BE183" s="5"/>
      <c r="BF183" s="43"/>
      <c r="BG183" s="43"/>
      <c r="BH183" s="43"/>
      <c r="BK183" s="44"/>
      <c r="BL183" s="44"/>
      <c r="BM183" s="5"/>
      <c r="BN183" s="5"/>
      <c r="BO183" s="44"/>
      <c r="BP183" s="44"/>
      <c r="BQ183" s="44"/>
      <c r="BR183" s="44"/>
    </row>
    <row r="184" spans="1:70" s="6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2"/>
      <c r="W184" s="3"/>
      <c r="X184" s="4"/>
      <c r="Y184" s="42"/>
      <c r="Z184" s="3"/>
      <c r="AA184" s="3"/>
      <c r="AB184" s="3"/>
      <c r="AC184" s="3"/>
      <c r="AD184" s="5"/>
      <c r="AS184" s="2"/>
      <c r="BE184" s="5"/>
      <c r="BF184" s="43"/>
      <c r="BG184" s="43"/>
      <c r="BH184" s="43"/>
      <c r="BK184" s="44"/>
      <c r="BL184" s="44"/>
      <c r="BM184" s="5"/>
      <c r="BN184" s="5"/>
      <c r="BO184" s="44"/>
      <c r="BP184" s="44"/>
      <c r="BQ184" s="44"/>
      <c r="BR184" s="44"/>
    </row>
    <row r="185" spans="1:70" s="6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2"/>
      <c r="W185" s="3"/>
      <c r="X185" s="4"/>
      <c r="Y185" s="42"/>
      <c r="Z185" s="3"/>
      <c r="AA185" s="3"/>
      <c r="AB185" s="3"/>
      <c r="AC185" s="3"/>
      <c r="AD185" s="5"/>
      <c r="AS185" s="2"/>
      <c r="BE185" s="5"/>
      <c r="BF185" s="43"/>
      <c r="BG185" s="43"/>
      <c r="BH185" s="43"/>
      <c r="BK185" s="44"/>
      <c r="BL185" s="44"/>
      <c r="BM185" s="5"/>
      <c r="BN185" s="5"/>
      <c r="BO185" s="44"/>
      <c r="BP185" s="44"/>
      <c r="BQ185" s="44"/>
      <c r="BR185" s="44"/>
    </row>
    <row r="186" spans="1:70" s="6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2"/>
      <c r="W186" s="3"/>
      <c r="X186" s="4"/>
      <c r="Y186" s="42"/>
      <c r="Z186" s="3"/>
      <c r="AA186" s="3"/>
      <c r="AB186" s="3"/>
      <c r="AC186" s="3"/>
      <c r="AD186" s="5"/>
      <c r="AS186" s="2"/>
      <c r="BE186" s="5"/>
      <c r="BF186" s="43"/>
      <c r="BG186" s="43"/>
      <c r="BH186" s="43"/>
      <c r="BK186" s="44"/>
      <c r="BL186" s="44"/>
      <c r="BM186" s="5"/>
      <c r="BN186" s="5"/>
      <c r="BO186" s="44"/>
      <c r="BP186" s="44"/>
      <c r="BQ186" s="44"/>
      <c r="BR186" s="44"/>
    </row>
    <row r="187" spans="1:70" s="6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2"/>
      <c r="W187" s="3"/>
      <c r="X187" s="4"/>
      <c r="Y187" s="42"/>
      <c r="Z187" s="3"/>
      <c r="AA187" s="3"/>
      <c r="AB187" s="3"/>
      <c r="AC187" s="3"/>
      <c r="AD187" s="5"/>
      <c r="AS187" s="2"/>
      <c r="BE187" s="5"/>
      <c r="BF187" s="43"/>
      <c r="BG187" s="43"/>
      <c r="BH187" s="43"/>
      <c r="BK187" s="44"/>
      <c r="BL187" s="44"/>
      <c r="BM187" s="5"/>
      <c r="BN187" s="5"/>
      <c r="BO187" s="44"/>
      <c r="BP187" s="44"/>
      <c r="BQ187" s="44"/>
      <c r="BR187" s="44"/>
    </row>
    <row r="188" spans="1:70" s="6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"/>
      <c r="W188" s="3"/>
      <c r="X188" s="4"/>
      <c r="Y188" s="42"/>
      <c r="Z188" s="3"/>
      <c r="AA188" s="3"/>
      <c r="AB188" s="3"/>
      <c r="AC188" s="3"/>
      <c r="AD188" s="5"/>
      <c r="AS188" s="2"/>
      <c r="BE188" s="5"/>
      <c r="BF188" s="43"/>
      <c r="BG188" s="43"/>
      <c r="BH188" s="43"/>
      <c r="BK188" s="44"/>
      <c r="BL188" s="44"/>
      <c r="BM188" s="5"/>
      <c r="BN188" s="5"/>
      <c r="BO188" s="44"/>
      <c r="BP188" s="44"/>
      <c r="BQ188" s="44"/>
      <c r="BR188" s="44"/>
    </row>
    <row r="189" spans="1:70" s="6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2"/>
      <c r="W189" s="3"/>
      <c r="X189" s="4"/>
      <c r="Y189" s="42"/>
      <c r="Z189" s="3"/>
      <c r="AA189" s="3"/>
      <c r="AB189" s="3"/>
      <c r="AC189" s="3"/>
      <c r="AD189" s="5"/>
      <c r="AS189" s="2"/>
      <c r="BE189" s="5"/>
      <c r="BF189" s="43"/>
      <c r="BG189" s="43"/>
      <c r="BH189" s="43"/>
      <c r="BK189" s="44"/>
      <c r="BL189" s="44"/>
      <c r="BM189" s="5"/>
      <c r="BN189" s="5"/>
      <c r="BO189" s="44"/>
      <c r="BP189" s="44"/>
      <c r="BQ189" s="44"/>
      <c r="BR189" s="44"/>
    </row>
    <row r="190" spans="1:70" s="6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2"/>
      <c r="W190" s="3"/>
      <c r="X190" s="4"/>
      <c r="Y190" s="42"/>
      <c r="Z190" s="3"/>
      <c r="AA190" s="3"/>
      <c r="AB190" s="3"/>
      <c r="AC190" s="3"/>
      <c r="AD190" s="5"/>
      <c r="AS190" s="2"/>
      <c r="BE190" s="5"/>
      <c r="BF190" s="43"/>
      <c r="BG190" s="43"/>
      <c r="BH190" s="43"/>
      <c r="BK190" s="44"/>
      <c r="BL190" s="44"/>
      <c r="BM190" s="5"/>
      <c r="BN190" s="5"/>
      <c r="BO190" s="44"/>
      <c r="BP190" s="44"/>
      <c r="BQ190" s="44"/>
      <c r="BR190" s="44"/>
    </row>
    <row r="191" spans="1:70" s="6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2"/>
      <c r="W191" s="3"/>
      <c r="X191" s="4"/>
      <c r="Y191" s="42"/>
      <c r="Z191" s="3"/>
      <c r="AA191" s="3"/>
      <c r="AB191" s="3"/>
      <c r="AC191" s="3"/>
      <c r="AD191" s="5"/>
      <c r="AS191" s="2"/>
      <c r="BE191" s="5"/>
      <c r="BF191" s="43"/>
      <c r="BG191" s="43"/>
      <c r="BH191" s="43"/>
      <c r="BK191" s="44"/>
      <c r="BL191" s="44"/>
      <c r="BM191" s="5"/>
      <c r="BN191" s="5"/>
      <c r="BO191" s="44"/>
      <c r="BP191" s="44"/>
      <c r="BQ191" s="44"/>
      <c r="BR191" s="44"/>
    </row>
    <row r="192" spans="1:70" s="6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2"/>
      <c r="W192" s="3"/>
      <c r="X192" s="4"/>
      <c r="Y192" s="42"/>
      <c r="Z192" s="3"/>
      <c r="AA192" s="3"/>
      <c r="AB192" s="3"/>
      <c r="AC192" s="3"/>
      <c r="AD192" s="5"/>
      <c r="AS192" s="2"/>
      <c r="BE192" s="5"/>
      <c r="BF192" s="43"/>
      <c r="BG192" s="43"/>
      <c r="BH192" s="43"/>
      <c r="BK192" s="44"/>
      <c r="BL192" s="44"/>
      <c r="BM192" s="5"/>
      <c r="BN192" s="5"/>
      <c r="BO192" s="44"/>
      <c r="BP192" s="44"/>
      <c r="BQ192" s="44"/>
      <c r="BR192" s="44"/>
    </row>
    <row r="193" spans="1:70" s="6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2"/>
      <c r="W193" s="3"/>
      <c r="X193" s="4"/>
      <c r="Y193" s="42"/>
      <c r="Z193" s="3"/>
      <c r="AA193" s="3"/>
      <c r="AB193" s="3"/>
      <c r="AC193" s="3"/>
      <c r="AD193" s="5"/>
      <c r="AS193" s="2"/>
      <c r="BE193" s="5"/>
      <c r="BF193" s="43"/>
      <c r="BG193" s="43"/>
      <c r="BH193" s="43"/>
      <c r="BK193" s="44"/>
      <c r="BL193" s="44"/>
      <c r="BM193" s="5"/>
      <c r="BN193" s="5"/>
      <c r="BO193" s="44"/>
      <c r="BP193" s="44"/>
      <c r="BQ193" s="44"/>
      <c r="BR193" s="44"/>
    </row>
    <row r="194" spans="1:70" s="6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2"/>
      <c r="W194" s="3"/>
      <c r="X194" s="4"/>
      <c r="Y194" s="42"/>
      <c r="Z194" s="3"/>
      <c r="AA194" s="3"/>
      <c r="AB194" s="3"/>
      <c r="AC194" s="3"/>
      <c r="AD194" s="5"/>
      <c r="AS194" s="2"/>
      <c r="BE194" s="5"/>
      <c r="BF194" s="43"/>
      <c r="BG194" s="43"/>
      <c r="BH194" s="43"/>
      <c r="BK194" s="44"/>
      <c r="BL194" s="44"/>
      <c r="BM194" s="5"/>
      <c r="BN194" s="5"/>
      <c r="BO194" s="44"/>
      <c r="BP194" s="44"/>
      <c r="BQ194" s="44"/>
      <c r="BR194" s="44"/>
    </row>
    <row r="195" spans="1:70" s="6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2"/>
      <c r="W195" s="3"/>
      <c r="X195" s="4"/>
      <c r="Y195" s="42"/>
      <c r="Z195" s="3"/>
      <c r="AA195" s="3"/>
      <c r="AB195" s="3"/>
      <c r="AC195" s="3"/>
      <c r="AD195" s="5"/>
      <c r="AS195" s="2"/>
      <c r="BE195" s="5"/>
      <c r="BF195" s="43"/>
      <c r="BG195" s="43"/>
      <c r="BH195" s="43"/>
      <c r="BK195" s="44"/>
      <c r="BL195" s="44"/>
      <c r="BM195" s="5"/>
      <c r="BN195" s="5"/>
      <c r="BO195" s="44"/>
      <c r="BP195" s="44"/>
      <c r="BQ195" s="44"/>
      <c r="BR195" s="44"/>
    </row>
    <row r="196" spans="1:70" s="6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2"/>
      <c r="W196" s="3"/>
      <c r="X196" s="4"/>
      <c r="Y196" s="42"/>
      <c r="Z196" s="3"/>
      <c r="AA196" s="3"/>
      <c r="AB196" s="3"/>
      <c r="AC196" s="3"/>
      <c r="AD196" s="5"/>
      <c r="AS196" s="2"/>
      <c r="BE196" s="5"/>
      <c r="BF196" s="43"/>
      <c r="BG196" s="43"/>
      <c r="BH196" s="43"/>
      <c r="BK196" s="44"/>
      <c r="BL196" s="44"/>
      <c r="BM196" s="5"/>
      <c r="BN196" s="5"/>
      <c r="BO196" s="44"/>
      <c r="BP196" s="44"/>
      <c r="BQ196" s="44"/>
      <c r="BR196" s="44"/>
    </row>
    <row r="197" spans="1:70" s="6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2"/>
      <c r="W197" s="3"/>
      <c r="X197" s="4"/>
      <c r="Y197" s="42"/>
      <c r="Z197" s="3"/>
      <c r="AA197" s="3"/>
      <c r="AB197" s="3"/>
      <c r="AC197" s="3"/>
      <c r="AD197" s="5"/>
      <c r="AS197" s="2"/>
      <c r="BE197" s="5"/>
      <c r="BF197" s="43"/>
      <c r="BG197" s="43"/>
      <c r="BH197" s="43"/>
      <c r="BK197" s="44"/>
      <c r="BL197" s="44"/>
      <c r="BM197" s="5"/>
      <c r="BN197" s="5"/>
      <c r="BO197" s="44"/>
      <c r="BP197" s="44"/>
      <c r="BQ197" s="44"/>
      <c r="BR197" s="44"/>
    </row>
    <row r="198" spans="1:70" s="6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2"/>
      <c r="W198" s="3"/>
      <c r="X198" s="4"/>
      <c r="Y198" s="42"/>
      <c r="Z198" s="3"/>
      <c r="AA198" s="3"/>
      <c r="AB198" s="3"/>
      <c r="AC198" s="3"/>
      <c r="AD198" s="5"/>
      <c r="AS198" s="2"/>
      <c r="BE198" s="5"/>
      <c r="BF198" s="43"/>
      <c r="BG198" s="43"/>
      <c r="BH198" s="43"/>
      <c r="BK198" s="44"/>
      <c r="BL198" s="44"/>
      <c r="BM198" s="5"/>
      <c r="BN198" s="5"/>
      <c r="BO198" s="44"/>
      <c r="BP198" s="44"/>
      <c r="BQ198" s="44"/>
      <c r="BR198" s="44"/>
    </row>
    <row r="199" spans="1:70" s="6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2"/>
      <c r="W199" s="3"/>
      <c r="X199" s="4"/>
      <c r="Y199" s="42"/>
      <c r="Z199" s="3"/>
      <c r="AA199" s="3"/>
      <c r="AB199" s="3"/>
      <c r="AC199" s="3"/>
      <c r="AD199" s="5"/>
      <c r="AS199" s="2"/>
      <c r="BE199" s="5"/>
      <c r="BF199" s="43"/>
      <c r="BG199" s="43"/>
      <c r="BH199" s="43"/>
      <c r="BK199" s="44"/>
      <c r="BL199" s="44"/>
      <c r="BM199" s="5"/>
      <c r="BN199" s="5"/>
      <c r="BO199" s="44"/>
      <c r="BP199" s="44"/>
      <c r="BQ199" s="44"/>
      <c r="BR199" s="44"/>
    </row>
    <row r="200" spans="1:70" s="6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2"/>
      <c r="W200" s="3"/>
      <c r="X200" s="4"/>
      <c r="Y200" s="42"/>
      <c r="Z200" s="3"/>
      <c r="AA200" s="3"/>
      <c r="AB200" s="3"/>
      <c r="AC200" s="3"/>
      <c r="AD200" s="5"/>
      <c r="AS200" s="2"/>
      <c r="BE200" s="5"/>
      <c r="BF200" s="43"/>
      <c r="BG200" s="43"/>
      <c r="BH200" s="43"/>
      <c r="BK200" s="44"/>
      <c r="BL200" s="44"/>
      <c r="BM200" s="5"/>
      <c r="BN200" s="5"/>
      <c r="BO200" s="44"/>
      <c r="BP200" s="44"/>
      <c r="BQ200" s="44"/>
      <c r="BR200" s="44"/>
    </row>
    <row r="201" spans="1:70" s="6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2"/>
      <c r="W201" s="3"/>
      <c r="X201" s="4"/>
      <c r="Y201" s="42"/>
      <c r="Z201" s="3"/>
      <c r="AA201" s="3"/>
      <c r="AB201" s="3"/>
      <c r="AC201" s="3"/>
      <c r="AD201" s="5"/>
      <c r="AS201" s="2"/>
      <c r="BE201" s="5"/>
      <c r="BF201" s="43"/>
      <c r="BG201" s="43"/>
      <c r="BH201" s="43"/>
      <c r="BK201" s="44"/>
      <c r="BL201" s="44"/>
      <c r="BM201" s="5"/>
      <c r="BN201" s="5"/>
      <c r="BO201" s="44"/>
      <c r="BP201" s="44"/>
      <c r="BQ201" s="44"/>
      <c r="BR201" s="44"/>
    </row>
    <row r="202" spans="1:70" s="6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2"/>
      <c r="W202" s="3"/>
      <c r="X202" s="4"/>
      <c r="Y202" s="42"/>
      <c r="Z202" s="3"/>
      <c r="AA202" s="3"/>
      <c r="AB202" s="3"/>
      <c r="AC202" s="3"/>
      <c r="AD202" s="5"/>
      <c r="AS202" s="2"/>
      <c r="BE202" s="5"/>
      <c r="BF202" s="43"/>
      <c r="BG202" s="43"/>
      <c r="BH202" s="43"/>
      <c r="BK202" s="44"/>
      <c r="BL202" s="44"/>
      <c r="BM202" s="5"/>
      <c r="BN202" s="5"/>
      <c r="BO202" s="44"/>
      <c r="BP202" s="44"/>
      <c r="BQ202" s="44"/>
      <c r="BR202" s="44"/>
    </row>
    <row r="203" spans="1:70" s="6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2"/>
      <c r="W203" s="3"/>
      <c r="X203" s="4"/>
      <c r="Y203" s="42"/>
      <c r="Z203" s="3"/>
      <c r="AA203" s="3"/>
      <c r="AB203" s="3"/>
      <c r="AC203" s="3"/>
      <c r="AD203" s="5"/>
      <c r="AS203" s="2"/>
      <c r="BE203" s="5"/>
      <c r="BF203" s="43"/>
      <c r="BG203" s="43"/>
      <c r="BH203" s="43"/>
      <c r="BK203" s="44"/>
      <c r="BL203" s="44"/>
      <c r="BM203" s="5"/>
      <c r="BN203" s="5"/>
      <c r="BO203" s="44"/>
      <c r="BP203" s="44"/>
      <c r="BQ203" s="44"/>
      <c r="BR203" s="44"/>
    </row>
    <row r="204" spans="1:70" s="6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2"/>
      <c r="W204" s="3"/>
      <c r="X204" s="4"/>
      <c r="Y204" s="42"/>
      <c r="Z204" s="3"/>
      <c r="AA204" s="3"/>
      <c r="AB204" s="3"/>
      <c r="AC204" s="3"/>
      <c r="AD204" s="5"/>
      <c r="AS204" s="2"/>
      <c r="BE204" s="5"/>
      <c r="BF204" s="43"/>
      <c r="BG204" s="43"/>
      <c r="BH204" s="43"/>
      <c r="BK204" s="44"/>
      <c r="BL204" s="44"/>
      <c r="BM204" s="5"/>
      <c r="BN204" s="5"/>
      <c r="BO204" s="44"/>
      <c r="BP204" s="44"/>
      <c r="BQ204" s="44"/>
      <c r="BR204" s="44"/>
    </row>
    <row r="205" spans="1:70" s="6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2"/>
      <c r="W205" s="3"/>
      <c r="X205" s="4"/>
      <c r="Y205" s="42"/>
      <c r="Z205" s="3"/>
      <c r="AA205" s="3"/>
      <c r="AB205" s="3"/>
      <c r="AC205" s="3"/>
      <c r="AD205" s="5"/>
      <c r="AS205" s="2"/>
      <c r="BE205" s="5"/>
      <c r="BF205" s="43"/>
      <c r="BG205" s="43"/>
      <c r="BH205" s="43"/>
      <c r="BK205" s="44"/>
      <c r="BL205" s="44"/>
      <c r="BM205" s="5"/>
      <c r="BN205" s="5"/>
      <c r="BO205" s="44"/>
      <c r="BP205" s="44"/>
      <c r="BQ205" s="44"/>
      <c r="BR205" s="44"/>
    </row>
    <row r="206" spans="1:70" s="6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2"/>
      <c r="W206" s="3"/>
      <c r="X206" s="4"/>
      <c r="Y206" s="42"/>
      <c r="Z206" s="3"/>
      <c r="AA206" s="3"/>
      <c r="AB206" s="3"/>
      <c r="AC206" s="3"/>
      <c r="AD206" s="5"/>
      <c r="AS206" s="2"/>
      <c r="BE206" s="5"/>
      <c r="BF206" s="43"/>
      <c r="BG206" s="43"/>
      <c r="BH206" s="43"/>
      <c r="BK206" s="44"/>
      <c r="BL206" s="44"/>
      <c r="BM206" s="5"/>
      <c r="BN206" s="5"/>
      <c r="BO206" s="44"/>
      <c r="BP206" s="44"/>
      <c r="BQ206" s="44"/>
      <c r="BR206" s="44"/>
    </row>
    <row r="207" spans="1:70" s="6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"/>
      <c r="W207" s="3"/>
      <c r="X207" s="4"/>
      <c r="Y207" s="42"/>
      <c r="Z207" s="3"/>
      <c r="AA207" s="3"/>
      <c r="AB207" s="3"/>
      <c r="AC207" s="3"/>
      <c r="AD207" s="5"/>
      <c r="AS207" s="2"/>
      <c r="BE207" s="5"/>
      <c r="BF207" s="43"/>
      <c r="BG207" s="43"/>
      <c r="BH207" s="43"/>
      <c r="BK207" s="44"/>
      <c r="BL207" s="44"/>
      <c r="BM207" s="5"/>
      <c r="BN207" s="5"/>
      <c r="BO207" s="44"/>
      <c r="BP207" s="44"/>
      <c r="BQ207" s="44"/>
      <c r="BR207" s="44"/>
    </row>
    <row r="208" spans="1:70" s="6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2"/>
      <c r="W208" s="3"/>
      <c r="X208" s="4"/>
      <c r="Y208" s="42"/>
      <c r="Z208" s="3"/>
      <c r="AA208" s="3"/>
      <c r="AB208" s="3"/>
      <c r="AC208" s="3"/>
      <c r="AD208" s="5"/>
      <c r="AS208" s="2"/>
      <c r="BE208" s="5"/>
      <c r="BF208" s="43"/>
      <c r="BG208" s="43"/>
      <c r="BH208" s="43"/>
      <c r="BK208" s="44"/>
      <c r="BL208" s="44"/>
      <c r="BM208" s="5"/>
      <c r="BN208" s="5"/>
      <c r="BO208" s="44"/>
      <c r="BP208" s="44"/>
      <c r="BQ208" s="44"/>
      <c r="BR208" s="44"/>
    </row>
    <row r="209" spans="1:70" s="6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2"/>
      <c r="W209" s="3"/>
      <c r="X209" s="4"/>
      <c r="Y209" s="42"/>
      <c r="Z209" s="3"/>
      <c r="AA209" s="3"/>
      <c r="AB209" s="3"/>
      <c r="AC209" s="3"/>
      <c r="AD209" s="5"/>
      <c r="AS209" s="2"/>
      <c r="BE209" s="5"/>
      <c r="BF209" s="43"/>
      <c r="BG209" s="43"/>
      <c r="BH209" s="43"/>
      <c r="BK209" s="44"/>
      <c r="BL209" s="44"/>
      <c r="BM209" s="5"/>
      <c r="BN209" s="5"/>
      <c r="BO209" s="44"/>
      <c r="BP209" s="44"/>
      <c r="BQ209" s="44"/>
      <c r="BR209" s="44"/>
    </row>
    <row r="210" spans="1:70" s="6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2"/>
      <c r="W210" s="3"/>
      <c r="X210" s="4"/>
      <c r="Y210" s="42"/>
      <c r="Z210" s="3"/>
      <c r="AA210" s="3"/>
      <c r="AB210" s="3"/>
      <c r="AC210" s="3"/>
      <c r="AD210" s="5"/>
      <c r="AS210" s="2"/>
      <c r="BE210" s="5"/>
      <c r="BF210" s="43"/>
      <c r="BG210" s="43"/>
      <c r="BH210" s="43"/>
      <c r="BK210" s="44"/>
      <c r="BL210" s="44"/>
      <c r="BM210" s="5"/>
      <c r="BN210" s="5"/>
      <c r="BO210" s="44"/>
      <c r="BP210" s="44"/>
      <c r="BQ210" s="44"/>
      <c r="BR210" s="44"/>
    </row>
    <row r="211" spans="1:70" s="6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2"/>
      <c r="W211" s="3"/>
      <c r="X211" s="4"/>
      <c r="Y211" s="42"/>
      <c r="Z211" s="3"/>
      <c r="AA211" s="3"/>
      <c r="AB211" s="3"/>
      <c r="AC211" s="3"/>
      <c r="AD211" s="5"/>
      <c r="AS211" s="2"/>
      <c r="BE211" s="5"/>
      <c r="BF211" s="43"/>
      <c r="BG211" s="43"/>
      <c r="BH211" s="43"/>
      <c r="BK211" s="44"/>
      <c r="BL211" s="44"/>
      <c r="BM211" s="5"/>
      <c r="BN211" s="5"/>
      <c r="BO211" s="44"/>
      <c r="BP211" s="44"/>
      <c r="BQ211" s="44"/>
      <c r="BR211" s="44"/>
    </row>
    <row r="212" spans="1:70" s="6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2"/>
      <c r="W212" s="3"/>
      <c r="X212" s="4"/>
      <c r="Y212" s="42"/>
      <c r="Z212" s="3"/>
      <c r="AA212" s="3"/>
      <c r="AB212" s="3"/>
      <c r="AC212" s="3"/>
      <c r="AD212" s="5"/>
      <c r="AS212" s="2"/>
      <c r="BE212" s="5"/>
      <c r="BF212" s="43"/>
      <c r="BG212" s="43"/>
      <c r="BH212" s="43"/>
      <c r="BK212" s="44"/>
      <c r="BL212" s="44"/>
      <c r="BM212" s="5"/>
      <c r="BN212" s="5"/>
      <c r="BO212" s="44"/>
      <c r="BP212" s="44"/>
      <c r="BQ212" s="44"/>
      <c r="BR212" s="44"/>
    </row>
    <row r="213" spans="1:70" s="6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2"/>
      <c r="W213" s="3"/>
      <c r="X213" s="4"/>
      <c r="Y213" s="42"/>
      <c r="Z213" s="3"/>
      <c r="AA213" s="3"/>
      <c r="AB213" s="3"/>
      <c r="AC213" s="3"/>
      <c r="AD213" s="5"/>
      <c r="AS213" s="2"/>
      <c r="BE213" s="5"/>
      <c r="BF213" s="43"/>
      <c r="BG213" s="43"/>
      <c r="BH213" s="43"/>
      <c r="BK213" s="44"/>
      <c r="BL213" s="44"/>
      <c r="BM213" s="5"/>
      <c r="BN213" s="5"/>
      <c r="BO213" s="44"/>
      <c r="BP213" s="44"/>
      <c r="BQ213" s="44"/>
      <c r="BR213" s="44"/>
    </row>
    <row r="214" spans="1:70" s="6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2"/>
      <c r="W214" s="3"/>
      <c r="X214" s="4"/>
      <c r="Y214" s="42"/>
      <c r="Z214" s="3"/>
      <c r="AA214" s="3"/>
      <c r="AB214" s="3"/>
      <c r="AC214" s="3"/>
      <c r="AD214" s="5"/>
      <c r="AS214" s="2"/>
      <c r="BE214" s="5"/>
      <c r="BF214" s="43"/>
      <c r="BG214" s="43"/>
      <c r="BH214" s="43"/>
      <c r="BK214" s="44"/>
      <c r="BL214" s="44"/>
      <c r="BM214" s="5"/>
      <c r="BN214" s="5"/>
      <c r="BO214" s="44"/>
      <c r="BP214" s="44"/>
      <c r="BQ214" s="44"/>
      <c r="BR214" s="44"/>
    </row>
    <row r="215" spans="1:70" s="6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2"/>
      <c r="W215" s="3"/>
      <c r="X215" s="4"/>
      <c r="Y215" s="42"/>
      <c r="Z215" s="3"/>
      <c r="AA215" s="3"/>
      <c r="AB215" s="3"/>
      <c r="AC215" s="3"/>
      <c r="AD215" s="5"/>
      <c r="AS215" s="2"/>
      <c r="BE215" s="5"/>
      <c r="BF215" s="43"/>
      <c r="BG215" s="43"/>
      <c r="BH215" s="43"/>
      <c r="BK215" s="44"/>
      <c r="BL215" s="44"/>
      <c r="BM215" s="5"/>
      <c r="BN215" s="5"/>
      <c r="BO215" s="44"/>
      <c r="BP215" s="44"/>
      <c r="BQ215" s="44"/>
      <c r="BR215" s="44"/>
    </row>
    <row r="216" spans="1:70" s="6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2"/>
      <c r="W216" s="3"/>
      <c r="X216" s="4"/>
      <c r="Y216" s="42"/>
      <c r="Z216" s="3"/>
      <c r="AA216" s="3"/>
      <c r="AB216" s="3"/>
      <c r="AC216" s="3"/>
      <c r="AD216" s="5"/>
      <c r="AS216" s="2"/>
      <c r="BE216" s="5"/>
      <c r="BF216" s="43"/>
      <c r="BG216" s="43"/>
      <c r="BH216" s="43"/>
      <c r="BK216" s="44"/>
      <c r="BL216" s="44"/>
      <c r="BM216" s="5"/>
      <c r="BN216" s="5"/>
      <c r="BO216" s="44"/>
      <c r="BP216" s="44"/>
      <c r="BQ216" s="44"/>
      <c r="BR216" s="44"/>
    </row>
    <row r="217" spans="1:70" s="6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2"/>
      <c r="W217" s="3"/>
      <c r="X217" s="4"/>
      <c r="Y217" s="42"/>
      <c r="Z217" s="3"/>
      <c r="AA217" s="3"/>
      <c r="AB217" s="3"/>
      <c r="AC217" s="3"/>
      <c r="AD217" s="5"/>
      <c r="AS217" s="2"/>
      <c r="BE217" s="5"/>
      <c r="BF217" s="43"/>
      <c r="BG217" s="43"/>
      <c r="BH217" s="43"/>
      <c r="BK217" s="44"/>
      <c r="BL217" s="44"/>
      <c r="BM217" s="5"/>
      <c r="BN217" s="5"/>
      <c r="BO217" s="44"/>
      <c r="BP217" s="44"/>
      <c r="BQ217" s="44"/>
      <c r="BR217" s="44"/>
    </row>
    <row r="218" spans="1:70" s="6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2"/>
      <c r="W218" s="3"/>
      <c r="X218" s="4"/>
      <c r="Y218" s="42"/>
      <c r="Z218" s="3"/>
      <c r="AA218" s="3"/>
      <c r="AB218" s="3"/>
      <c r="AC218" s="3"/>
      <c r="AD218" s="5"/>
      <c r="AS218" s="2"/>
      <c r="BE218" s="5"/>
      <c r="BF218" s="43"/>
      <c r="BG218" s="43"/>
      <c r="BH218" s="43"/>
      <c r="BK218" s="44"/>
      <c r="BL218" s="44"/>
      <c r="BM218" s="5"/>
      <c r="BN218" s="5"/>
      <c r="BO218" s="44"/>
      <c r="BP218" s="44"/>
      <c r="BQ218" s="44"/>
      <c r="BR218" s="44"/>
    </row>
    <row r="219" spans="1:70" s="6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2"/>
      <c r="W219" s="3"/>
      <c r="X219" s="4"/>
      <c r="Y219" s="42"/>
      <c r="Z219" s="3"/>
      <c r="AA219" s="3"/>
      <c r="AB219" s="3"/>
      <c r="AC219" s="3"/>
      <c r="AD219" s="5"/>
      <c r="AS219" s="2"/>
      <c r="BE219" s="5"/>
      <c r="BF219" s="43"/>
      <c r="BG219" s="43"/>
      <c r="BH219" s="43"/>
      <c r="BK219" s="44"/>
      <c r="BL219" s="44"/>
      <c r="BM219" s="5"/>
      <c r="BN219" s="5"/>
      <c r="BO219" s="44"/>
      <c r="BP219" s="44"/>
      <c r="BQ219" s="44"/>
      <c r="BR219" s="44"/>
    </row>
    <row r="220" spans="1:70" s="6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2"/>
      <c r="W220" s="3"/>
      <c r="X220" s="4"/>
      <c r="Y220" s="42"/>
      <c r="Z220" s="3"/>
      <c r="AA220" s="3"/>
      <c r="AB220" s="3"/>
      <c r="AC220" s="3"/>
      <c r="AD220" s="5"/>
      <c r="AS220" s="2"/>
      <c r="BE220" s="5"/>
      <c r="BF220" s="43"/>
      <c r="BG220" s="43"/>
      <c r="BH220" s="43"/>
      <c r="BK220" s="44"/>
      <c r="BL220" s="44"/>
      <c r="BM220" s="5"/>
      <c r="BN220" s="5"/>
      <c r="BO220" s="44"/>
      <c r="BP220" s="44"/>
      <c r="BQ220" s="44"/>
      <c r="BR220" s="44"/>
    </row>
    <row r="221" spans="1:70" s="6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2"/>
      <c r="W221" s="3"/>
      <c r="X221" s="4"/>
      <c r="Y221" s="42"/>
      <c r="Z221" s="3"/>
      <c r="AA221" s="3"/>
      <c r="AB221" s="3"/>
      <c r="AC221" s="3"/>
      <c r="AD221" s="5"/>
      <c r="AS221" s="2"/>
      <c r="BE221" s="5"/>
      <c r="BF221" s="43"/>
      <c r="BG221" s="43"/>
      <c r="BH221" s="43"/>
      <c r="BK221" s="44"/>
      <c r="BL221" s="44"/>
      <c r="BM221" s="5"/>
      <c r="BN221" s="5"/>
      <c r="BO221" s="44"/>
      <c r="BP221" s="44"/>
      <c r="BQ221" s="44"/>
      <c r="BR221" s="44"/>
    </row>
    <row r="222" spans="1:70" s="6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2"/>
      <c r="W222" s="3"/>
      <c r="X222" s="4"/>
      <c r="Y222" s="42"/>
      <c r="Z222" s="3"/>
      <c r="AA222" s="3"/>
      <c r="AB222" s="3"/>
      <c r="AC222" s="3"/>
      <c r="AD222" s="5"/>
      <c r="AS222" s="2"/>
      <c r="BE222" s="5"/>
      <c r="BF222" s="43"/>
      <c r="BG222" s="43"/>
      <c r="BH222" s="43"/>
      <c r="BK222" s="44"/>
      <c r="BL222" s="44"/>
      <c r="BM222" s="5"/>
      <c r="BN222" s="5"/>
      <c r="BO222" s="44"/>
      <c r="BP222" s="44"/>
      <c r="BQ222" s="44"/>
      <c r="BR222" s="44"/>
    </row>
    <row r="223" spans="1:70" s="6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2"/>
      <c r="W223" s="3"/>
      <c r="X223" s="4"/>
      <c r="Y223" s="42"/>
      <c r="Z223" s="3"/>
      <c r="AA223" s="3"/>
      <c r="AB223" s="3"/>
      <c r="AC223" s="3"/>
      <c r="AD223" s="5"/>
      <c r="AS223" s="2"/>
      <c r="BE223" s="5"/>
      <c r="BF223" s="43"/>
      <c r="BG223" s="43"/>
      <c r="BH223" s="43"/>
      <c r="BK223" s="44"/>
      <c r="BL223" s="44"/>
      <c r="BM223" s="5"/>
      <c r="BN223" s="5"/>
      <c r="BO223" s="44"/>
      <c r="BP223" s="44"/>
      <c r="BQ223" s="44"/>
      <c r="BR223" s="44"/>
    </row>
    <row r="224" spans="1:70" s="6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2"/>
      <c r="W224" s="3"/>
      <c r="X224" s="4"/>
      <c r="Y224" s="42"/>
      <c r="Z224" s="3"/>
      <c r="AA224" s="3"/>
      <c r="AB224" s="3"/>
      <c r="AC224" s="3"/>
      <c r="AD224" s="5"/>
      <c r="AS224" s="2"/>
      <c r="BE224" s="5"/>
      <c r="BF224" s="43"/>
      <c r="BG224" s="43"/>
      <c r="BH224" s="43"/>
      <c r="BK224" s="44"/>
      <c r="BL224" s="44"/>
      <c r="BM224" s="5"/>
      <c r="BN224" s="5"/>
      <c r="BO224" s="44"/>
      <c r="BP224" s="44"/>
      <c r="BQ224" s="44"/>
      <c r="BR224" s="44"/>
    </row>
    <row r="225" spans="1:70" s="6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2"/>
      <c r="W225" s="3"/>
      <c r="X225" s="4"/>
      <c r="Y225" s="42"/>
      <c r="Z225" s="3"/>
      <c r="AA225" s="3"/>
      <c r="AB225" s="3"/>
      <c r="AC225" s="3"/>
      <c r="AD225" s="5"/>
      <c r="AS225" s="2"/>
      <c r="BE225" s="5"/>
      <c r="BF225" s="43"/>
      <c r="BG225" s="43"/>
      <c r="BH225" s="43"/>
      <c r="BK225" s="44"/>
      <c r="BL225" s="44"/>
      <c r="BM225" s="5"/>
      <c r="BN225" s="5"/>
      <c r="BO225" s="44"/>
      <c r="BP225" s="44"/>
      <c r="BQ225" s="44"/>
      <c r="BR225" s="44"/>
    </row>
    <row r="226" spans="1:70" s="6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2"/>
      <c r="W226" s="3"/>
      <c r="X226" s="4"/>
      <c r="Y226" s="42"/>
      <c r="Z226" s="3"/>
      <c r="AA226" s="3"/>
      <c r="AB226" s="3"/>
      <c r="AC226" s="3"/>
      <c r="AD226" s="5"/>
      <c r="AS226" s="2"/>
      <c r="BE226" s="5"/>
      <c r="BF226" s="43"/>
      <c r="BG226" s="43"/>
      <c r="BH226" s="43"/>
      <c r="BK226" s="44"/>
      <c r="BL226" s="44"/>
      <c r="BM226" s="5"/>
      <c r="BN226" s="5"/>
      <c r="BO226" s="44"/>
      <c r="BP226" s="44"/>
      <c r="BQ226" s="44"/>
      <c r="BR226" s="44"/>
    </row>
    <row r="227" spans="1:70" s="6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2"/>
      <c r="W227" s="3"/>
      <c r="X227" s="4"/>
      <c r="Y227" s="42"/>
      <c r="Z227" s="3"/>
      <c r="AA227" s="3"/>
      <c r="AB227" s="3"/>
      <c r="AC227" s="3"/>
      <c r="AD227" s="5"/>
      <c r="AS227" s="2"/>
      <c r="BE227" s="5"/>
      <c r="BF227" s="43"/>
      <c r="BG227" s="43"/>
      <c r="BH227" s="43"/>
      <c r="BK227" s="44"/>
      <c r="BL227" s="44"/>
      <c r="BM227" s="5"/>
      <c r="BN227" s="5"/>
      <c r="BO227" s="44"/>
      <c r="BP227" s="44"/>
      <c r="BQ227" s="44"/>
      <c r="BR227" s="44"/>
    </row>
    <row r="228" spans="1:70" s="6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2"/>
      <c r="W228" s="3"/>
      <c r="X228" s="4"/>
      <c r="Y228" s="42"/>
      <c r="Z228" s="3"/>
      <c r="AA228" s="3"/>
      <c r="AB228" s="3"/>
      <c r="AC228" s="3"/>
      <c r="AD228" s="5"/>
      <c r="AS228" s="2"/>
      <c r="BE228" s="5"/>
      <c r="BF228" s="43"/>
      <c r="BG228" s="43"/>
      <c r="BH228" s="43"/>
      <c r="BK228" s="44"/>
      <c r="BL228" s="44"/>
      <c r="BM228" s="5"/>
      <c r="BN228" s="5"/>
      <c r="BO228" s="44"/>
      <c r="BP228" s="44"/>
      <c r="BQ228" s="44"/>
      <c r="BR228" s="44"/>
    </row>
    <row r="229" spans="1:70" s="6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2"/>
      <c r="W229" s="3"/>
      <c r="X229" s="4"/>
      <c r="Y229" s="42"/>
      <c r="Z229" s="3"/>
      <c r="AA229" s="3"/>
      <c r="AB229" s="3"/>
      <c r="AC229" s="3"/>
      <c r="AD229" s="5"/>
      <c r="AS229" s="2"/>
      <c r="BE229" s="5"/>
      <c r="BF229" s="43"/>
      <c r="BG229" s="43"/>
      <c r="BH229" s="43"/>
      <c r="BK229" s="44"/>
      <c r="BL229" s="44"/>
      <c r="BM229" s="5"/>
      <c r="BN229" s="5"/>
      <c r="BO229" s="44"/>
      <c r="BP229" s="44"/>
      <c r="BQ229" s="44"/>
      <c r="BR229" s="44"/>
    </row>
    <row r="230" spans="1:70" s="6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2"/>
      <c r="W230" s="3"/>
      <c r="X230" s="4"/>
      <c r="Y230" s="42"/>
      <c r="Z230" s="3"/>
      <c r="AA230" s="3"/>
      <c r="AB230" s="3"/>
      <c r="AC230" s="3"/>
      <c r="AD230" s="5"/>
      <c r="AS230" s="2"/>
      <c r="BE230" s="5"/>
      <c r="BF230" s="43"/>
      <c r="BG230" s="43"/>
      <c r="BH230" s="43"/>
      <c r="BK230" s="44"/>
      <c r="BL230" s="44"/>
      <c r="BM230" s="5"/>
      <c r="BN230" s="5"/>
      <c r="BO230" s="44"/>
      <c r="BP230" s="44"/>
      <c r="BQ230" s="44"/>
      <c r="BR230" s="44"/>
    </row>
    <row r="231" spans="1:70" s="6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2"/>
      <c r="W231" s="3"/>
      <c r="X231" s="4"/>
      <c r="Y231" s="42"/>
      <c r="Z231" s="3"/>
      <c r="AA231" s="3"/>
      <c r="AB231" s="3"/>
      <c r="AC231" s="3"/>
      <c r="AD231" s="5"/>
      <c r="AS231" s="2"/>
      <c r="BE231" s="5"/>
      <c r="BF231" s="43"/>
      <c r="BG231" s="43"/>
      <c r="BH231" s="43"/>
      <c r="BK231" s="44"/>
      <c r="BL231" s="44"/>
      <c r="BM231" s="5"/>
      <c r="BN231" s="5"/>
      <c r="BO231" s="44"/>
      <c r="BP231" s="44"/>
      <c r="BQ231" s="44"/>
      <c r="BR231" s="44"/>
    </row>
    <row r="232" spans="1:70" s="6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2"/>
      <c r="W232" s="3"/>
      <c r="X232" s="4"/>
      <c r="Y232" s="42"/>
      <c r="Z232" s="3"/>
      <c r="AA232" s="3"/>
      <c r="AB232" s="3"/>
      <c r="AC232" s="3"/>
      <c r="AD232" s="5"/>
      <c r="AS232" s="2"/>
      <c r="BE232" s="5"/>
      <c r="BF232" s="43"/>
      <c r="BG232" s="43"/>
      <c r="BH232" s="43"/>
      <c r="BK232" s="44"/>
      <c r="BL232" s="44"/>
      <c r="BM232" s="5"/>
      <c r="BN232" s="5"/>
      <c r="BO232" s="44"/>
      <c r="BP232" s="44"/>
      <c r="BQ232" s="44"/>
      <c r="BR232" s="44"/>
    </row>
    <row r="233" spans="1:70" s="6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2"/>
      <c r="W233" s="3"/>
      <c r="X233" s="4"/>
      <c r="Y233" s="42"/>
      <c r="Z233" s="3"/>
      <c r="AA233" s="3"/>
      <c r="AB233" s="3"/>
      <c r="AC233" s="3"/>
      <c r="AD233" s="5"/>
      <c r="AS233" s="2"/>
      <c r="BE233" s="5"/>
      <c r="BF233" s="43"/>
      <c r="BG233" s="43"/>
      <c r="BH233" s="43"/>
      <c r="BK233" s="44"/>
      <c r="BL233" s="44"/>
      <c r="BM233" s="5"/>
      <c r="BN233" s="5"/>
      <c r="BO233" s="44"/>
      <c r="BP233" s="44"/>
      <c r="BQ233" s="44"/>
      <c r="BR233" s="44"/>
    </row>
    <row r="234" spans="1:70" s="6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2"/>
      <c r="W234" s="3"/>
      <c r="X234" s="4"/>
      <c r="Y234" s="42"/>
      <c r="Z234" s="3"/>
      <c r="AA234" s="3"/>
      <c r="AB234" s="3"/>
      <c r="AC234" s="3"/>
      <c r="AD234" s="5"/>
      <c r="AS234" s="2"/>
      <c r="BE234" s="5"/>
      <c r="BF234" s="43"/>
      <c r="BG234" s="43"/>
      <c r="BH234" s="43"/>
      <c r="BK234" s="44"/>
      <c r="BL234" s="44"/>
      <c r="BM234" s="5"/>
      <c r="BN234" s="5"/>
      <c r="BO234" s="44"/>
      <c r="BP234" s="44"/>
      <c r="BQ234" s="44"/>
      <c r="BR234" s="44"/>
    </row>
    <row r="235" spans="1:70" s="6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2"/>
      <c r="W235" s="3"/>
      <c r="X235" s="4"/>
      <c r="Y235" s="42"/>
      <c r="Z235" s="3"/>
      <c r="AA235" s="3"/>
      <c r="AB235" s="3"/>
      <c r="AC235" s="3"/>
      <c r="AD235" s="5"/>
      <c r="AS235" s="2"/>
      <c r="BE235" s="5"/>
      <c r="BF235" s="43"/>
      <c r="BG235" s="43"/>
      <c r="BH235" s="43"/>
      <c r="BK235" s="44"/>
      <c r="BL235" s="44"/>
      <c r="BM235" s="5"/>
      <c r="BN235" s="5"/>
      <c r="BO235" s="44"/>
      <c r="BP235" s="44"/>
      <c r="BQ235" s="44"/>
      <c r="BR235" s="44"/>
    </row>
    <row r="236" spans="1:70" s="6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"/>
      <c r="W236" s="3"/>
      <c r="X236" s="4"/>
      <c r="Y236" s="42"/>
      <c r="Z236" s="3"/>
      <c r="AA236" s="3"/>
      <c r="AB236" s="3"/>
      <c r="AC236" s="3"/>
      <c r="AD236" s="5"/>
      <c r="AS236" s="2"/>
      <c r="BE236" s="5"/>
      <c r="BF236" s="43"/>
      <c r="BG236" s="43"/>
      <c r="BH236" s="43"/>
      <c r="BK236" s="44"/>
      <c r="BL236" s="44"/>
      <c r="BM236" s="5"/>
      <c r="BN236" s="5"/>
      <c r="BO236" s="44"/>
      <c r="BP236" s="44"/>
      <c r="BQ236" s="44"/>
      <c r="BR236" s="44"/>
    </row>
    <row r="237" spans="1:70" s="6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2"/>
      <c r="W237" s="3"/>
      <c r="X237" s="4"/>
      <c r="Y237" s="42"/>
      <c r="Z237" s="3"/>
      <c r="AA237" s="3"/>
      <c r="AB237" s="3"/>
      <c r="AC237" s="3"/>
      <c r="AD237" s="5"/>
      <c r="AS237" s="2"/>
      <c r="BE237" s="5"/>
      <c r="BF237" s="43"/>
      <c r="BG237" s="43"/>
      <c r="BH237" s="43"/>
      <c r="BK237" s="44"/>
      <c r="BL237" s="44"/>
      <c r="BM237" s="5"/>
      <c r="BN237" s="5"/>
      <c r="BO237" s="44"/>
      <c r="BP237" s="44"/>
      <c r="BQ237" s="44"/>
      <c r="BR237" s="44"/>
    </row>
    <row r="238" spans="1:70" s="6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2"/>
      <c r="W238" s="3"/>
      <c r="X238" s="4"/>
      <c r="Y238" s="42"/>
      <c r="Z238" s="3"/>
      <c r="AA238" s="3"/>
      <c r="AB238" s="3"/>
      <c r="AC238" s="3"/>
      <c r="AD238" s="5"/>
      <c r="AS238" s="2"/>
      <c r="BE238" s="5"/>
      <c r="BF238" s="43"/>
      <c r="BG238" s="43"/>
      <c r="BH238" s="43"/>
      <c r="BK238" s="44"/>
      <c r="BL238" s="44"/>
      <c r="BM238" s="5"/>
      <c r="BN238" s="5"/>
      <c r="BO238" s="44"/>
      <c r="BP238" s="44"/>
      <c r="BQ238" s="44"/>
      <c r="BR238" s="44"/>
    </row>
    <row r="239" spans="1:70" s="6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2"/>
      <c r="W239" s="3"/>
      <c r="X239" s="4"/>
      <c r="Y239" s="42"/>
      <c r="Z239" s="3"/>
      <c r="AA239" s="3"/>
      <c r="AB239" s="3"/>
      <c r="AC239" s="3"/>
      <c r="AD239" s="5"/>
      <c r="AS239" s="2"/>
      <c r="BE239" s="5"/>
      <c r="BF239" s="43"/>
      <c r="BG239" s="43"/>
      <c r="BH239" s="43"/>
      <c r="BK239" s="44"/>
      <c r="BL239" s="44"/>
      <c r="BM239" s="5"/>
      <c r="BN239" s="5"/>
      <c r="BO239" s="44"/>
      <c r="BP239" s="44"/>
      <c r="BQ239" s="44"/>
      <c r="BR239" s="44"/>
    </row>
    <row r="240" spans="1:70" s="6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2"/>
      <c r="W240" s="3"/>
      <c r="X240" s="4"/>
      <c r="Y240" s="42"/>
      <c r="Z240" s="3"/>
      <c r="AA240" s="3"/>
      <c r="AB240" s="3"/>
      <c r="AC240" s="3"/>
      <c r="AD240" s="5"/>
      <c r="AS240" s="2"/>
      <c r="BE240" s="5"/>
      <c r="BF240" s="43"/>
      <c r="BG240" s="43"/>
      <c r="BH240" s="43"/>
      <c r="BK240" s="44"/>
      <c r="BL240" s="44"/>
      <c r="BM240" s="5"/>
      <c r="BN240" s="5"/>
      <c r="BO240" s="44"/>
      <c r="BP240" s="44"/>
      <c r="BQ240" s="44"/>
      <c r="BR240" s="44"/>
    </row>
    <row r="241" spans="1:70" s="6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2"/>
      <c r="W241" s="3"/>
      <c r="X241" s="4"/>
      <c r="Y241" s="42"/>
      <c r="Z241" s="3"/>
      <c r="AA241" s="3"/>
      <c r="AB241" s="3"/>
      <c r="AC241" s="3"/>
      <c r="AD241" s="5"/>
      <c r="AS241" s="2"/>
      <c r="BE241" s="5"/>
      <c r="BF241" s="43"/>
      <c r="BG241" s="43"/>
      <c r="BH241" s="43"/>
      <c r="BK241" s="44"/>
      <c r="BL241" s="44"/>
      <c r="BM241" s="5"/>
      <c r="BN241" s="5"/>
      <c r="BO241" s="44"/>
      <c r="BP241" s="44"/>
      <c r="BQ241" s="44"/>
      <c r="BR241" s="44"/>
    </row>
    <row r="242" spans="1:70" s="6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2"/>
      <c r="W242" s="3"/>
      <c r="X242" s="4"/>
      <c r="Y242" s="42"/>
      <c r="Z242" s="3"/>
      <c r="AA242" s="3"/>
      <c r="AB242" s="3"/>
      <c r="AC242" s="3"/>
      <c r="AD242" s="5"/>
      <c r="AS242" s="2"/>
      <c r="BE242" s="5"/>
      <c r="BF242" s="43"/>
      <c r="BG242" s="43"/>
      <c r="BH242" s="43"/>
      <c r="BK242" s="44"/>
      <c r="BL242" s="44"/>
      <c r="BM242" s="5"/>
      <c r="BN242" s="5"/>
      <c r="BO242" s="44"/>
      <c r="BP242" s="44"/>
      <c r="BQ242" s="44"/>
      <c r="BR242" s="44"/>
    </row>
    <row r="243" spans="1:70" s="6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2"/>
      <c r="W243" s="3"/>
      <c r="X243" s="4"/>
      <c r="Y243" s="42"/>
      <c r="Z243" s="3"/>
      <c r="AA243" s="3"/>
      <c r="AB243" s="3"/>
      <c r="AC243" s="3"/>
      <c r="AD243" s="5"/>
      <c r="AS243" s="2"/>
      <c r="BE243" s="5"/>
      <c r="BF243" s="43"/>
      <c r="BG243" s="43"/>
      <c r="BH243" s="43"/>
      <c r="BK243" s="44"/>
      <c r="BL243" s="44"/>
      <c r="BM243" s="5"/>
      <c r="BN243" s="5"/>
      <c r="BO243" s="44"/>
      <c r="BP243" s="44"/>
      <c r="BQ243" s="44"/>
      <c r="BR243" s="44"/>
    </row>
    <row r="244" spans="1:70" s="6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2"/>
      <c r="W244" s="3"/>
      <c r="X244" s="4"/>
      <c r="Y244" s="42"/>
      <c r="Z244" s="3"/>
      <c r="AA244" s="3"/>
      <c r="AB244" s="3"/>
      <c r="AC244" s="3"/>
      <c r="AD244" s="5"/>
      <c r="AS244" s="2"/>
      <c r="BE244" s="5"/>
      <c r="BF244" s="43"/>
      <c r="BG244" s="43"/>
      <c r="BH244" s="43"/>
      <c r="BK244" s="44"/>
      <c r="BL244" s="44"/>
      <c r="BM244" s="5"/>
      <c r="BN244" s="5"/>
      <c r="BO244" s="44"/>
      <c r="BP244" s="44"/>
      <c r="BQ244" s="44"/>
      <c r="BR244" s="44"/>
    </row>
    <row r="245" spans="1:70" s="6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2"/>
      <c r="W245" s="3"/>
      <c r="X245" s="4"/>
      <c r="Y245" s="42"/>
      <c r="Z245" s="3"/>
      <c r="AA245" s="3"/>
      <c r="AB245" s="3"/>
      <c r="AC245" s="3"/>
      <c r="AD245" s="5"/>
      <c r="AS245" s="2"/>
      <c r="BE245" s="5"/>
      <c r="BF245" s="43"/>
      <c r="BG245" s="43"/>
      <c r="BH245" s="43"/>
      <c r="BK245" s="44"/>
      <c r="BL245" s="44"/>
      <c r="BM245" s="5"/>
      <c r="BN245" s="5"/>
      <c r="BO245" s="44"/>
      <c r="BP245" s="44"/>
      <c r="BQ245" s="44"/>
      <c r="BR245" s="44"/>
    </row>
    <row r="246" spans="1:70" s="6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2"/>
      <c r="W246" s="3"/>
      <c r="X246" s="4"/>
      <c r="Y246" s="42"/>
      <c r="Z246" s="3"/>
      <c r="AA246" s="3"/>
      <c r="AB246" s="3"/>
      <c r="AC246" s="3"/>
      <c r="AD246" s="5"/>
      <c r="AS246" s="2"/>
      <c r="BE246" s="5"/>
      <c r="BF246" s="43"/>
      <c r="BG246" s="43"/>
      <c r="BH246" s="43"/>
      <c r="BK246" s="44"/>
      <c r="BL246" s="44"/>
      <c r="BM246" s="5"/>
      <c r="BN246" s="5"/>
      <c r="BO246" s="44"/>
      <c r="BP246" s="44"/>
      <c r="BQ246" s="44"/>
      <c r="BR246" s="44"/>
    </row>
    <row r="247" spans="1:70" s="6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2"/>
      <c r="W247" s="3"/>
      <c r="X247" s="4"/>
      <c r="Y247" s="42"/>
      <c r="Z247" s="3"/>
      <c r="AA247" s="3"/>
      <c r="AB247" s="3"/>
      <c r="AC247" s="3"/>
      <c r="AD247" s="5"/>
      <c r="AS247" s="2"/>
      <c r="BE247" s="5"/>
      <c r="BF247" s="43"/>
      <c r="BG247" s="43"/>
      <c r="BH247" s="43"/>
      <c r="BK247" s="44"/>
      <c r="BL247" s="44"/>
      <c r="BM247" s="5"/>
      <c r="BN247" s="5"/>
      <c r="BO247" s="44"/>
      <c r="BP247" s="44"/>
      <c r="BQ247" s="44"/>
      <c r="BR247" s="44"/>
    </row>
    <row r="248" spans="1:70" s="6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2"/>
      <c r="W248" s="3"/>
      <c r="X248" s="4"/>
      <c r="Y248" s="42"/>
      <c r="Z248" s="3"/>
      <c r="AA248" s="3"/>
      <c r="AB248" s="3"/>
      <c r="AC248" s="3"/>
      <c r="AD248" s="5"/>
      <c r="AS248" s="2"/>
      <c r="BE248" s="5"/>
      <c r="BF248" s="43"/>
      <c r="BG248" s="43"/>
      <c r="BH248" s="43"/>
      <c r="BK248" s="44"/>
      <c r="BL248" s="44"/>
      <c r="BM248" s="5"/>
      <c r="BN248" s="5"/>
      <c r="BO248" s="44"/>
      <c r="BP248" s="44"/>
      <c r="BQ248" s="44"/>
      <c r="BR248" s="44"/>
    </row>
    <row r="249" spans="1:70" s="6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2"/>
      <c r="W249" s="3"/>
      <c r="X249" s="4"/>
      <c r="Y249" s="42"/>
      <c r="Z249" s="3"/>
      <c r="AA249" s="3"/>
      <c r="AB249" s="3"/>
      <c r="AC249" s="3"/>
      <c r="AD249" s="5"/>
      <c r="AS249" s="2"/>
      <c r="BE249" s="5"/>
      <c r="BF249" s="43"/>
      <c r="BG249" s="43"/>
      <c r="BH249" s="43"/>
      <c r="BK249" s="44"/>
      <c r="BL249" s="44"/>
      <c r="BM249" s="5"/>
      <c r="BN249" s="5"/>
      <c r="BO249" s="44"/>
      <c r="BP249" s="44"/>
      <c r="BQ249" s="44"/>
      <c r="BR249" s="44"/>
    </row>
    <row r="250" spans="1:70" s="6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2"/>
      <c r="W250" s="3"/>
      <c r="X250" s="4"/>
      <c r="Y250" s="42"/>
      <c r="Z250" s="3"/>
      <c r="AA250" s="3"/>
      <c r="AB250" s="3"/>
      <c r="AC250" s="3"/>
      <c r="AD250" s="5"/>
      <c r="AS250" s="2"/>
      <c r="BE250" s="5"/>
      <c r="BF250" s="43"/>
      <c r="BG250" s="43"/>
      <c r="BH250" s="43"/>
      <c r="BK250" s="44"/>
      <c r="BL250" s="44"/>
      <c r="BM250" s="5"/>
      <c r="BN250" s="5"/>
      <c r="BO250" s="44"/>
      <c r="BP250" s="44"/>
      <c r="BQ250" s="44"/>
      <c r="BR250" s="44"/>
    </row>
    <row r="251" spans="1:70" s="6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2"/>
      <c r="W251" s="3"/>
      <c r="X251" s="4"/>
      <c r="Y251" s="42"/>
      <c r="Z251" s="3"/>
      <c r="AA251" s="3"/>
      <c r="AB251" s="3"/>
      <c r="AC251" s="3"/>
      <c r="AD251" s="5"/>
      <c r="AS251" s="2"/>
      <c r="BE251" s="5"/>
      <c r="BF251" s="43"/>
      <c r="BG251" s="43"/>
      <c r="BH251" s="43"/>
      <c r="BK251" s="44"/>
      <c r="BL251" s="44"/>
      <c r="BM251" s="5"/>
      <c r="BN251" s="5"/>
      <c r="BO251" s="44"/>
      <c r="BP251" s="44"/>
      <c r="BQ251" s="44"/>
      <c r="BR251" s="44"/>
    </row>
    <row r="252" spans="1:70" s="6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2"/>
      <c r="W252" s="3"/>
      <c r="X252" s="4"/>
      <c r="Y252" s="42"/>
      <c r="Z252" s="3"/>
      <c r="AA252" s="3"/>
      <c r="AB252" s="3"/>
      <c r="AC252" s="3"/>
      <c r="AD252" s="5"/>
      <c r="AS252" s="2"/>
      <c r="BE252" s="5"/>
      <c r="BF252" s="43"/>
      <c r="BG252" s="43"/>
      <c r="BH252" s="43"/>
      <c r="BK252" s="44"/>
      <c r="BL252" s="44"/>
      <c r="BM252" s="5"/>
      <c r="BN252" s="5"/>
      <c r="BO252" s="44"/>
      <c r="BP252" s="44"/>
      <c r="BQ252" s="44"/>
      <c r="BR252" s="44"/>
    </row>
    <row r="253" spans="1:70" s="6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2"/>
      <c r="W253" s="3"/>
      <c r="X253" s="4"/>
      <c r="Y253" s="42"/>
      <c r="Z253" s="3"/>
      <c r="AA253" s="3"/>
      <c r="AB253" s="3"/>
      <c r="AC253" s="3"/>
      <c r="AD253" s="5"/>
      <c r="AS253" s="2"/>
      <c r="BE253" s="5"/>
      <c r="BF253" s="43"/>
      <c r="BG253" s="43"/>
      <c r="BH253" s="43"/>
      <c r="BK253" s="44"/>
      <c r="BL253" s="44"/>
      <c r="BM253" s="5"/>
      <c r="BN253" s="5"/>
      <c r="BO253" s="44"/>
      <c r="BP253" s="44"/>
      <c r="BQ253" s="44"/>
      <c r="BR253" s="44"/>
    </row>
    <row r="254" spans="1:70" s="6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2"/>
      <c r="W254" s="3"/>
      <c r="X254" s="4"/>
      <c r="Y254" s="42"/>
      <c r="Z254" s="3"/>
      <c r="AA254" s="3"/>
      <c r="AB254" s="3"/>
      <c r="AC254" s="3"/>
      <c r="AD254" s="5"/>
      <c r="AS254" s="2"/>
      <c r="BE254" s="5"/>
      <c r="BF254" s="43"/>
      <c r="BG254" s="43"/>
      <c r="BH254" s="43"/>
      <c r="BK254" s="44"/>
      <c r="BL254" s="44"/>
      <c r="BM254" s="5"/>
      <c r="BN254" s="5"/>
      <c r="BO254" s="44"/>
      <c r="BP254" s="44"/>
      <c r="BQ254" s="44"/>
      <c r="BR254" s="44"/>
    </row>
    <row r="255" spans="1:70" s="6" customForma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2"/>
      <c r="W255" s="3"/>
      <c r="X255" s="4"/>
      <c r="Y255" s="42"/>
      <c r="Z255" s="3"/>
      <c r="AA255" s="3"/>
      <c r="AB255" s="3"/>
      <c r="AC255" s="3"/>
      <c r="AD255" s="5"/>
      <c r="AS255" s="2"/>
      <c r="BE255" s="5"/>
      <c r="BF255" s="43"/>
      <c r="BG255" s="43"/>
      <c r="BH255" s="43"/>
      <c r="BK255" s="44"/>
      <c r="BL255" s="44"/>
      <c r="BM255" s="5"/>
      <c r="BN255" s="5"/>
      <c r="BO255" s="44"/>
      <c r="BP255" s="44"/>
      <c r="BQ255" s="44"/>
      <c r="BR255" s="44"/>
    </row>
    <row r="256" spans="1:70" s="6" customForma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2"/>
      <c r="W256" s="3"/>
      <c r="X256" s="4"/>
      <c r="Y256" s="42"/>
      <c r="Z256" s="3"/>
      <c r="AA256" s="3"/>
      <c r="AB256" s="3"/>
      <c r="AC256" s="3"/>
      <c r="AD256" s="5"/>
      <c r="AS256" s="2"/>
      <c r="BE256" s="5"/>
      <c r="BF256" s="43"/>
      <c r="BG256" s="43"/>
      <c r="BH256" s="43"/>
      <c r="BK256" s="44"/>
      <c r="BL256" s="44"/>
      <c r="BM256" s="5"/>
      <c r="BN256" s="5"/>
      <c r="BO256" s="44"/>
      <c r="BP256" s="44"/>
      <c r="BQ256" s="44"/>
      <c r="BR256" s="44"/>
    </row>
    <row r="257" spans="1:70" s="6" customForma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2"/>
      <c r="W257" s="3"/>
      <c r="X257" s="4"/>
      <c r="Y257" s="42"/>
      <c r="Z257" s="3"/>
      <c r="AA257" s="3"/>
      <c r="AB257" s="3"/>
      <c r="AC257" s="3"/>
      <c r="AD257" s="5"/>
      <c r="AS257" s="2"/>
      <c r="BE257" s="5"/>
      <c r="BF257" s="43"/>
      <c r="BG257" s="43"/>
      <c r="BH257" s="43"/>
      <c r="BK257" s="44"/>
      <c r="BL257" s="44"/>
      <c r="BM257" s="5"/>
      <c r="BN257" s="5"/>
      <c r="BO257" s="44"/>
      <c r="BP257" s="44"/>
      <c r="BQ257" s="44"/>
      <c r="BR257" s="44"/>
    </row>
    <row r="258" spans="1:70" s="6" customForma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2"/>
      <c r="W258" s="3"/>
      <c r="X258" s="4"/>
      <c r="Y258" s="42"/>
      <c r="Z258" s="3"/>
      <c r="AA258" s="3"/>
      <c r="AB258" s="3"/>
      <c r="AC258" s="3"/>
      <c r="AD258" s="5"/>
      <c r="AS258" s="2"/>
      <c r="BE258" s="5"/>
      <c r="BF258" s="43"/>
      <c r="BG258" s="43"/>
      <c r="BH258" s="43"/>
      <c r="BK258" s="44"/>
      <c r="BL258" s="44"/>
      <c r="BM258" s="5"/>
      <c r="BN258" s="5"/>
      <c r="BO258" s="44"/>
      <c r="BP258" s="44"/>
      <c r="BQ258" s="44"/>
      <c r="BR258" s="44"/>
    </row>
    <row r="259" spans="1:70" s="6" customForma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2"/>
      <c r="W259" s="3"/>
      <c r="X259" s="4"/>
      <c r="Y259" s="42"/>
      <c r="Z259" s="3"/>
      <c r="AA259" s="3"/>
      <c r="AB259" s="3"/>
      <c r="AC259" s="3"/>
      <c r="AD259" s="5"/>
      <c r="AS259" s="2"/>
      <c r="BE259" s="5"/>
      <c r="BF259" s="43"/>
      <c r="BG259" s="43"/>
      <c r="BH259" s="43"/>
      <c r="BK259" s="44"/>
      <c r="BL259" s="44"/>
      <c r="BM259" s="5"/>
      <c r="BN259" s="5"/>
      <c r="BO259" s="44"/>
      <c r="BP259" s="44"/>
      <c r="BQ259" s="44"/>
      <c r="BR259" s="44"/>
    </row>
    <row r="260" spans="1:70" s="6" customForma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2"/>
      <c r="W260" s="3"/>
      <c r="X260" s="4"/>
      <c r="Y260" s="42"/>
      <c r="Z260" s="3"/>
      <c r="AA260" s="3"/>
      <c r="AB260" s="3"/>
      <c r="AC260" s="3"/>
      <c r="AD260" s="5"/>
      <c r="AS260" s="2"/>
      <c r="BE260" s="5"/>
      <c r="BF260" s="43"/>
      <c r="BG260" s="43"/>
      <c r="BH260" s="43"/>
      <c r="BK260" s="44"/>
      <c r="BL260" s="44"/>
      <c r="BM260" s="5"/>
      <c r="BN260" s="5"/>
      <c r="BO260" s="44"/>
      <c r="BP260" s="44"/>
      <c r="BQ260" s="44"/>
      <c r="BR260" s="44"/>
    </row>
    <row r="261" spans="1:70" s="6" customForma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2"/>
      <c r="W261" s="3"/>
      <c r="X261" s="4"/>
      <c r="Y261" s="42"/>
      <c r="Z261" s="3"/>
      <c r="AA261" s="3"/>
      <c r="AB261" s="3"/>
      <c r="AC261" s="3"/>
      <c r="AD261" s="5"/>
      <c r="AS261" s="2"/>
      <c r="BE261" s="5"/>
      <c r="BF261" s="43"/>
      <c r="BG261" s="43"/>
      <c r="BH261" s="43"/>
      <c r="BK261" s="44"/>
      <c r="BL261" s="44"/>
      <c r="BM261" s="5"/>
      <c r="BN261" s="5"/>
      <c r="BO261" s="44"/>
      <c r="BP261" s="44"/>
      <c r="BQ261" s="44"/>
      <c r="BR261" s="44"/>
    </row>
    <row r="262" spans="1:70" s="6" customForma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2"/>
      <c r="W262" s="3"/>
      <c r="X262" s="4"/>
      <c r="Y262" s="42"/>
      <c r="Z262" s="3"/>
      <c r="AA262" s="3"/>
      <c r="AB262" s="3"/>
      <c r="AC262" s="3"/>
      <c r="AD262" s="5"/>
      <c r="AS262" s="2"/>
      <c r="BE262" s="5"/>
      <c r="BF262" s="43"/>
      <c r="BG262" s="43"/>
      <c r="BH262" s="43"/>
      <c r="BK262" s="44"/>
      <c r="BL262" s="44"/>
      <c r="BM262" s="5"/>
      <c r="BN262" s="5"/>
      <c r="BO262" s="44"/>
      <c r="BP262" s="44"/>
      <c r="BQ262" s="44"/>
      <c r="BR262" s="44"/>
    </row>
    <row r="263" spans="1:70" s="6" customForma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2"/>
      <c r="W263" s="3"/>
      <c r="X263" s="4"/>
      <c r="Y263" s="42"/>
      <c r="Z263" s="3"/>
      <c r="AA263" s="3"/>
      <c r="AB263" s="3"/>
      <c r="AC263" s="3"/>
      <c r="AD263" s="5"/>
      <c r="AS263" s="2"/>
      <c r="BE263" s="5"/>
      <c r="BF263" s="43"/>
      <c r="BG263" s="43"/>
      <c r="BH263" s="43"/>
      <c r="BK263" s="44"/>
      <c r="BL263" s="44"/>
      <c r="BM263" s="5"/>
      <c r="BN263" s="5"/>
      <c r="BO263" s="44"/>
      <c r="BP263" s="44"/>
      <c r="BQ263" s="44"/>
      <c r="BR263" s="44"/>
    </row>
    <row r="264" spans="1:70" s="6" customForma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2"/>
      <c r="W264" s="3"/>
      <c r="X264" s="4"/>
      <c r="Y264" s="42"/>
      <c r="Z264" s="3"/>
      <c r="AA264" s="3"/>
      <c r="AB264" s="3"/>
      <c r="AC264" s="3"/>
      <c r="AD264" s="5"/>
      <c r="AS264" s="2"/>
      <c r="BE264" s="5"/>
      <c r="BF264" s="43"/>
      <c r="BG264" s="43"/>
      <c r="BH264" s="43"/>
      <c r="BK264" s="44"/>
      <c r="BL264" s="44"/>
      <c r="BM264" s="5"/>
      <c r="BN264" s="5"/>
      <c r="BO264" s="44"/>
      <c r="BP264" s="44"/>
      <c r="BQ264" s="44"/>
      <c r="BR264" s="44"/>
    </row>
    <row r="265" spans="1:70" s="6" customForma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2"/>
      <c r="W265" s="3"/>
      <c r="X265" s="4"/>
      <c r="Y265" s="42"/>
      <c r="Z265" s="3"/>
      <c r="AA265" s="3"/>
      <c r="AB265" s="3"/>
      <c r="AC265" s="3"/>
      <c r="AD265" s="5"/>
      <c r="AS265" s="2"/>
      <c r="BE265" s="5"/>
      <c r="BF265" s="43"/>
      <c r="BG265" s="43"/>
      <c r="BH265" s="43"/>
      <c r="BK265" s="44"/>
      <c r="BL265" s="44"/>
      <c r="BM265" s="5"/>
      <c r="BN265" s="5"/>
      <c r="BO265" s="44"/>
      <c r="BP265" s="44"/>
      <c r="BQ265" s="44"/>
      <c r="BR265" s="44"/>
    </row>
    <row r="266" spans="1:70" s="6" customForma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2"/>
      <c r="W266" s="3"/>
      <c r="X266" s="4"/>
      <c r="Y266" s="42"/>
      <c r="Z266" s="3"/>
      <c r="AA266" s="3"/>
      <c r="AB266" s="3"/>
      <c r="AC266" s="3"/>
      <c r="AD266" s="5"/>
      <c r="AS266" s="2"/>
      <c r="BE266" s="5"/>
      <c r="BF266" s="43"/>
      <c r="BG266" s="43"/>
      <c r="BH266" s="43"/>
      <c r="BK266" s="44"/>
      <c r="BL266" s="44"/>
      <c r="BM266" s="5"/>
      <c r="BN266" s="5"/>
      <c r="BO266" s="44"/>
      <c r="BP266" s="44"/>
      <c r="BQ266" s="44"/>
      <c r="BR266" s="44"/>
    </row>
    <row r="267" spans="1:70" s="6" customForma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2"/>
      <c r="W267" s="3"/>
      <c r="X267" s="4"/>
      <c r="Y267" s="42"/>
      <c r="Z267" s="3"/>
      <c r="AA267" s="3"/>
      <c r="AB267" s="3"/>
      <c r="AC267" s="3"/>
      <c r="AD267" s="5"/>
      <c r="AS267" s="2"/>
      <c r="BE267" s="5"/>
      <c r="BF267" s="43"/>
      <c r="BG267" s="43"/>
      <c r="BH267" s="43"/>
      <c r="BK267" s="44"/>
      <c r="BL267" s="44"/>
      <c r="BM267" s="5"/>
      <c r="BN267" s="5"/>
      <c r="BO267" s="44"/>
      <c r="BP267" s="44"/>
      <c r="BQ267" s="44"/>
      <c r="BR267" s="44"/>
    </row>
    <row r="268" spans="1:70" s="6" customForma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2"/>
      <c r="W268" s="3"/>
      <c r="X268" s="4"/>
      <c r="Y268" s="42"/>
      <c r="Z268" s="3"/>
      <c r="AA268" s="3"/>
      <c r="AB268" s="3"/>
      <c r="AC268" s="3"/>
      <c r="AD268" s="5"/>
      <c r="AS268" s="2"/>
      <c r="BE268" s="5"/>
      <c r="BF268" s="43"/>
      <c r="BG268" s="43"/>
      <c r="BH268" s="43"/>
      <c r="BK268" s="44"/>
      <c r="BL268" s="44"/>
      <c r="BM268" s="5"/>
      <c r="BN268" s="5"/>
      <c r="BO268" s="44"/>
      <c r="BP268" s="44"/>
      <c r="BQ268" s="44"/>
      <c r="BR268" s="44"/>
    </row>
    <row r="269" spans="1:70" s="6" customForma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2"/>
      <c r="W269" s="3"/>
      <c r="X269" s="4"/>
      <c r="Y269" s="42"/>
      <c r="Z269" s="3"/>
      <c r="AA269" s="3"/>
      <c r="AB269" s="3"/>
      <c r="AC269" s="3"/>
      <c r="AD269" s="5"/>
      <c r="AS269" s="2"/>
      <c r="BE269" s="5"/>
      <c r="BF269" s="43"/>
      <c r="BG269" s="43"/>
      <c r="BH269" s="43"/>
      <c r="BK269" s="44"/>
      <c r="BL269" s="44"/>
      <c r="BM269" s="5"/>
      <c r="BN269" s="5"/>
      <c r="BO269" s="44"/>
      <c r="BP269" s="44"/>
      <c r="BQ269" s="44"/>
      <c r="BR269" s="44"/>
    </row>
    <row r="270" spans="1:70" s="6" customForma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2"/>
      <c r="W270" s="3"/>
      <c r="X270" s="4"/>
      <c r="Y270" s="42"/>
      <c r="Z270" s="3"/>
      <c r="AA270" s="3"/>
      <c r="AB270" s="3"/>
      <c r="AC270" s="3"/>
      <c r="AD270" s="5"/>
      <c r="AS270" s="2"/>
      <c r="BE270" s="5"/>
      <c r="BF270" s="43"/>
      <c r="BG270" s="43"/>
      <c r="BH270" s="43"/>
      <c r="BK270" s="44"/>
      <c r="BL270" s="44"/>
      <c r="BM270" s="5"/>
      <c r="BN270" s="5"/>
      <c r="BO270" s="44"/>
      <c r="BP270" s="44"/>
      <c r="BQ270" s="44"/>
      <c r="BR270" s="44"/>
    </row>
    <row r="271" spans="1:70" s="6" customForma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2"/>
      <c r="W271" s="3"/>
      <c r="X271" s="4"/>
      <c r="Y271" s="42"/>
      <c r="Z271" s="3"/>
      <c r="AA271" s="3"/>
      <c r="AB271" s="3"/>
      <c r="AC271" s="3"/>
      <c r="AD271" s="5"/>
      <c r="AS271" s="2"/>
      <c r="BE271" s="5"/>
      <c r="BF271" s="43"/>
      <c r="BG271" s="43"/>
      <c r="BH271" s="43"/>
      <c r="BK271" s="44"/>
      <c r="BL271" s="44"/>
      <c r="BM271" s="5"/>
      <c r="BN271" s="5"/>
      <c r="BO271" s="44"/>
      <c r="BP271" s="44"/>
      <c r="BQ271" s="44"/>
      <c r="BR271" s="44"/>
    </row>
    <row r="272" spans="1:70" s="6" customForma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2"/>
      <c r="W272" s="3"/>
      <c r="X272" s="4"/>
      <c r="Y272" s="42"/>
      <c r="Z272" s="3"/>
      <c r="AA272" s="3"/>
      <c r="AB272" s="3"/>
      <c r="AC272" s="3"/>
      <c r="AD272" s="5"/>
      <c r="AS272" s="2"/>
      <c r="BE272" s="5"/>
      <c r="BF272" s="43"/>
      <c r="BG272" s="43"/>
      <c r="BH272" s="43"/>
      <c r="BK272" s="44"/>
      <c r="BL272" s="44"/>
      <c r="BM272" s="5"/>
      <c r="BN272" s="5"/>
      <c r="BO272" s="44"/>
      <c r="BP272" s="44"/>
      <c r="BQ272" s="44"/>
      <c r="BR272" s="44"/>
    </row>
    <row r="273" spans="1:70" s="6" customForma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2"/>
      <c r="W273" s="3"/>
      <c r="X273" s="4"/>
      <c r="Y273" s="42"/>
      <c r="Z273" s="3"/>
      <c r="AA273" s="3"/>
      <c r="AB273" s="3"/>
      <c r="AC273" s="3"/>
      <c r="AD273" s="5"/>
      <c r="AS273" s="2"/>
      <c r="BE273" s="5"/>
      <c r="BF273" s="43"/>
      <c r="BG273" s="43"/>
      <c r="BH273" s="43"/>
      <c r="BK273" s="44"/>
      <c r="BL273" s="44"/>
      <c r="BM273" s="5"/>
      <c r="BN273" s="5"/>
      <c r="BO273" s="44"/>
      <c r="BP273" s="44"/>
      <c r="BQ273" s="44"/>
      <c r="BR273" s="44"/>
    </row>
    <row r="274" spans="1:70" s="6" customForma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2"/>
      <c r="W274" s="3"/>
      <c r="X274" s="4"/>
      <c r="Y274" s="42"/>
      <c r="Z274" s="3"/>
      <c r="AA274" s="3"/>
      <c r="AB274" s="3"/>
      <c r="AC274" s="3"/>
      <c r="AD274" s="5"/>
      <c r="AS274" s="2"/>
      <c r="BE274" s="5"/>
      <c r="BF274" s="43"/>
      <c r="BG274" s="43"/>
      <c r="BH274" s="43"/>
      <c r="BK274" s="44"/>
      <c r="BL274" s="44"/>
      <c r="BM274" s="5"/>
      <c r="BN274" s="5"/>
      <c r="BO274" s="44"/>
      <c r="BP274" s="44"/>
      <c r="BQ274" s="44"/>
      <c r="BR274" s="44"/>
    </row>
    <row r="275" spans="1:70" s="6" customForma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2"/>
      <c r="W275" s="3"/>
      <c r="X275" s="4"/>
      <c r="Y275" s="42"/>
      <c r="Z275" s="3"/>
      <c r="AA275" s="3"/>
      <c r="AB275" s="3"/>
      <c r="AC275" s="3"/>
      <c r="AD275" s="5"/>
      <c r="AS275" s="2"/>
      <c r="BE275" s="5"/>
      <c r="BF275" s="43"/>
      <c r="BG275" s="43"/>
      <c r="BH275" s="43"/>
      <c r="BK275" s="44"/>
      <c r="BL275" s="44"/>
      <c r="BM275" s="5"/>
      <c r="BN275" s="5"/>
      <c r="BO275" s="44"/>
      <c r="BP275" s="44"/>
      <c r="BQ275" s="44"/>
      <c r="BR275" s="44"/>
    </row>
    <row r="276" spans="1:70" s="6" customForma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2"/>
      <c r="W276" s="3"/>
      <c r="X276" s="4"/>
      <c r="Y276" s="42"/>
      <c r="Z276" s="3"/>
      <c r="AA276" s="3"/>
      <c r="AB276" s="3"/>
      <c r="AC276" s="3"/>
      <c r="AD276" s="5"/>
      <c r="AS276" s="2"/>
      <c r="BE276" s="5"/>
      <c r="BF276" s="43"/>
      <c r="BG276" s="43"/>
      <c r="BH276" s="43"/>
      <c r="BK276" s="44"/>
      <c r="BL276" s="44"/>
      <c r="BM276" s="5"/>
      <c r="BN276" s="5"/>
      <c r="BO276" s="44"/>
      <c r="BP276" s="44"/>
      <c r="BQ276" s="44"/>
      <c r="BR276" s="44"/>
    </row>
    <row r="277" spans="1:70" s="6" customForma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2"/>
      <c r="W277" s="3"/>
      <c r="X277" s="4"/>
      <c r="Y277" s="42"/>
      <c r="Z277" s="3"/>
      <c r="AA277" s="3"/>
      <c r="AB277" s="3"/>
      <c r="AC277" s="3"/>
      <c r="AD277" s="5"/>
      <c r="AS277" s="2"/>
      <c r="BE277" s="5"/>
      <c r="BF277" s="43"/>
      <c r="BG277" s="43"/>
      <c r="BH277" s="43"/>
      <c r="BK277" s="44"/>
      <c r="BL277" s="44"/>
      <c r="BM277" s="5"/>
      <c r="BN277" s="5"/>
      <c r="BO277" s="44"/>
      <c r="BP277" s="44"/>
      <c r="BQ277" s="44"/>
      <c r="BR277" s="44"/>
    </row>
    <row r="278" spans="1:70" s="6" customForma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2"/>
      <c r="W278" s="3"/>
      <c r="X278" s="4"/>
      <c r="Y278" s="42"/>
      <c r="Z278" s="3"/>
      <c r="AA278" s="3"/>
      <c r="AB278" s="3"/>
      <c r="AC278" s="3"/>
      <c r="AD278" s="5"/>
      <c r="AS278" s="2"/>
      <c r="BE278" s="5"/>
      <c r="BF278" s="43"/>
      <c r="BG278" s="43"/>
      <c r="BH278" s="43"/>
      <c r="BK278" s="44"/>
      <c r="BL278" s="44"/>
      <c r="BM278" s="5"/>
      <c r="BN278" s="5"/>
      <c r="BO278" s="44"/>
      <c r="BP278" s="44"/>
      <c r="BQ278" s="44"/>
      <c r="BR278" s="44"/>
    </row>
    <row r="279" spans="1:70" s="6" customForma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2"/>
      <c r="W279" s="3"/>
      <c r="X279" s="4"/>
      <c r="Y279" s="42"/>
      <c r="Z279" s="3"/>
      <c r="AA279" s="3"/>
      <c r="AB279" s="3"/>
      <c r="AC279" s="3"/>
      <c r="AD279" s="5"/>
      <c r="AS279" s="2"/>
      <c r="BE279" s="5"/>
      <c r="BF279" s="43"/>
      <c r="BG279" s="43"/>
      <c r="BH279" s="43"/>
      <c r="BK279" s="44"/>
      <c r="BL279" s="44"/>
      <c r="BM279" s="5"/>
      <c r="BN279" s="5"/>
      <c r="BO279" s="44"/>
      <c r="BP279" s="44"/>
      <c r="BQ279" s="44"/>
      <c r="BR279" s="44"/>
    </row>
    <row r="280" spans="1:70" s="6" customForma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2"/>
      <c r="W280" s="3"/>
      <c r="X280" s="4"/>
      <c r="Y280" s="42"/>
      <c r="Z280" s="3"/>
      <c r="AA280" s="3"/>
      <c r="AB280" s="3"/>
      <c r="AC280" s="3"/>
      <c r="AD280" s="5"/>
      <c r="AS280" s="2"/>
      <c r="BE280" s="5"/>
      <c r="BF280" s="43"/>
      <c r="BG280" s="43"/>
      <c r="BH280" s="43"/>
      <c r="BK280" s="44"/>
      <c r="BL280" s="44"/>
      <c r="BM280" s="5"/>
      <c r="BN280" s="5"/>
      <c r="BO280" s="44"/>
      <c r="BP280" s="44"/>
      <c r="BQ280" s="44"/>
      <c r="BR280" s="44"/>
    </row>
    <row r="281" spans="1:70" s="6" customForma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2"/>
      <c r="W281" s="3"/>
      <c r="X281" s="4"/>
      <c r="Y281" s="42"/>
      <c r="Z281" s="3"/>
      <c r="AA281" s="3"/>
      <c r="AB281" s="3"/>
      <c r="AC281" s="3"/>
      <c r="AD281" s="5"/>
      <c r="AS281" s="2"/>
      <c r="BE281" s="5"/>
      <c r="BF281" s="43"/>
      <c r="BG281" s="43"/>
      <c r="BH281" s="43"/>
      <c r="BK281" s="44"/>
      <c r="BL281" s="44"/>
      <c r="BM281" s="5"/>
      <c r="BN281" s="5"/>
      <c r="BO281" s="44"/>
      <c r="BP281" s="44"/>
      <c r="BQ281" s="44"/>
      <c r="BR281" s="44"/>
    </row>
    <row r="282" spans="1:70" s="6" customForma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2"/>
      <c r="W282" s="3"/>
      <c r="X282" s="4"/>
      <c r="Y282" s="42"/>
      <c r="Z282" s="3"/>
      <c r="AA282" s="3"/>
      <c r="AB282" s="3"/>
      <c r="AC282" s="3"/>
      <c r="AD282" s="5"/>
      <c r="AS282" s="2"/>
      <c r="BE282" s="5"/>
      <c r="BF282" s="43"/>
      <c r="BG282" s="43"/>
      <c r="BH282" s="43"/>
      <c r="BK282" s="44"/>
      <c r="BL282" s="44"/>
      <c r="BM282" s="5"/>
      <c r="BN282" s="5"/>
      <c r="BO282" s="44"/>
      <c r="BP282" s="44"/>
      <c r="BQ282" s="44"/>
      <c r="BR282" s="44"/>
    </row>
    <row r="283" spans="1:70" s="6" customForma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2"/>
      <c r="W283" s="3"/>
      <c r="X283" s="4"/>
      <c r="Y283" s="42"/>
      <c r="Z283" s="3"/>
      <c r="AA283" s="3"/>
      <c r="AB283" s="3"/>
      <c r="AC283" s="3"/>
      <c r="AD283" s="5"/>
      <c r="AS283" s="2"/>
      <c r="BE283" s="5"/>
      <c r="BF283" s="43"/>
      <c r="BG283" s="43"/>
      <c r="BH283" s="43"/>
      <c r="BK283" s="44"/>
      <c r="BL283" s="44"/>
      <c r="BM283" s="5"/>
      <c r="BN283" s="5"/>
      <c r="BO283" s="44"/>
      <c r="BP283" s="44"/>
      <c r="BQ283" s="44"/>
      <c r="BR283" s="44"/>
    </row>
    <row r="284" spans="1:70" s="6" customForma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2"/>
      <c r="W284" s="3"/>
      <c r="X284" s="4"/>
      <c r="Y284" s="42"/>
      <c r="Z284" s="3"/>
      <c r="AA284" s="3"/>
      <c r="AB284" s="3"/>
      <c r="AC284" s="3"/>
      <c r="AD284" s="5"/>
      <c r="AS284" s="2"/>
      <c r="BE284" s="5"/>
      <c r="BF284" s="43"/>
      <c r="BG284" s="43"/>
      <c r="BH284" s="43"/>
      <c r="BK284" s="44"/>
      <c r="BL284" s="44"/>
      <c r="BM284" s="5"/>
      <c r="BN284" s="5"/>
      <c r="BO284" s="44"/>
      <c r="BP284" s="44"/>
      <c r="BQ284" s="44"/>
      <c r="BR284" s="44"/>
    </row>
    <row r="285" spans="1:70" s="6" customForma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2"/>
      <c r="W285" s="3"/>
      <c r="X285" s="4"/>
      <c r="Y285" s="42"/>
      <c r="Z285" s="3"/>
      <c r="AA285" s="3"/>
      <c r="AB285" s="3"/>
      <c r="AC285" s="3"/>
      <c r="AD285" s="5"/>
      <c r="AS285" s="2"/>
      <c r="BE285" s="5"/>
      <c r="BF285" s="43"/>
      <c r="BG285" s="43"/>
      <c r="BH285" s="43"/>
      <c r="BK285" s="44"/>
      <c r="BL285" s="44"/>
      <c r="BM285" s="5"/>
      <c r="BN285" s="5"/>
      <c r="BO285" s="44"/>
      <c r="BP285" s="44"/>
      <c r="BQ285" s="44"/>
      <c r="BR285" s="44"/>
    </row>
    <row r="286" spans="1:70" s="6" customForma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2"/>
      <c r="W286" s="3"/>
      <c r="X286" s="4"/>
      <c r="Y286" s="42"/>
      <c r="Z286" s="3"/>
      <c r="AA286" s="3"/>
      <c r="AB286" s="3"/>
      <c r="AC286" s="3"/>
      <c r="AD286" s="5"/>
      <c r="AS286" s="2"/>
      <c r="BE286" s="5"/>
      <c r="BF286" s="43"/>
      <c r="BG286" s="43"/>
      <c r="BH286" s="43"/>
      <c r="BK286" s="44"/>
      <c r="BL286" s="44"/>
      <c r="BM286" s="5"/>
      <c r="BN286" s="5"/>
      <c r="BO286" s="44"/>
      <c r="BP286" s="44"/>
      <c r="BQ286" s="44"/>
      <c r="BR286" s="44"/>
    </row>
    <row r="287" spans="1:70" s="6" customForma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2"/>
      <c r="W287" s="3"/>
      <c r="X287" s="4"/>
      <c r="Y287" s="42"/>
      <c r="Z287" s="3"/>
      <c r="AA287" s="3"/>
      <c r="AB287" s="3"/>
      <c r="AC287" s="3"/>
      <c r="AD287" s="5"/>
      <c r="AS287" s="2"/>
      <c r="BE287" s="5"/>
      <c r="BF287" s="43"/>
      <c r="BG287" s="43"/>
      <c r="BH287" s="43"/>
      <c r="BK287" s="44"/>
      <c r="BL287" s="44"/>
      <c r="BM287" s="5"/>
      <c r="BN287" s="5"/>
      <c r="BO287" s="44"/>
      <c r="BP287" s="44"/>
      <c r="BQ287" s="44"/>
      <c r="BR287" s="44"/>
    </row>
    <row r="288" spans="1:70" s="6" customForma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2"/>
      <c r="W288" s="3"/>
      <c r="X288" s="4"/>
      <c r="Y288" s="42"/>
      <c r="Z288" s="3"/>
      <c r="AA288" s="3"/>
      <c r="AB288" s="3"/>
      <c r="AC288" s="3"/>
      <c r="AD288" s="5"/>
      <c r="AS288" s="2"/>
      <c r="BE288" s="5"/>
      <c r="BF288" s="43"/>
      <c r="BG288" s="43"/>
      <c r="BH288" s="43"/>
      <c r="BK288" s="44"/>
      <c r="BL288" s="44"/>
      <c r="BM288" s="5"/>
      <c r="BN288" s="5"/>
      <c r="BO288" s="44"/>
      <c r="BP288" s="44"/>
      <c r="BQ288" s="44"/>
      <c r="BR288" s="44"/>
    </row>
    <row r="289" spans="1:70" s="6" customForma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2"/>
      <c r="W289" s="3"/>
      <c r="X289" s="4"/>
      <c r="Y289" s="42"/>
      <c r="Z289" s="3"/>
      <c r="AA289" s="3"/>
      <c r="AB289" s="3"/>
      <c r="AC289" s="3"/>
      <c r="AD289" s="5"/>
      <c r="AS289" s="2"/>
      <c r="BE289" s="5"/>
      <c r="BF289" s="43"/>
      <c r="BG289" s="43"/>
      <c r="BH289" s="43"/>
      <c r="BK289" s="44"/>
      <c r="BL289" s="44"/>
      <c r="BM289" s="5"/>
      <c r="BN289" s="5"/>
      <c r="BO289" s="44"/>
      <c r="BP289" s="44"/>
      <c r="BQ289" s="44"/>
      <c r="BR289" s="44"/>
    </row>
    <row r="290" spans="1:70" s="6" customForma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2"/>
      <c r="W290" s="3"/>
      <c r="X290" s="4"/>
      <c r="Y290" s="42"/>
      <c r="Z290" s="3"/>
      <c r="AA290" s="3"/>
      <c r="AB290" s="3"/>
      <c r="AC290" s="3"/>
      <c r="AD290" s="5"/>
      <c r="AS290" s="2"/>
      <c r="BE290" s="5"/>
      <c r="BF290" s="43"/>
      <c r="BG290" s="43"/>
      <c r="BH290" s="43"/>
      <c r="BK290" s="44"/>
      <c r="BL290" s="44"/>
      <c r="BM290" s="5"/>
      <c r="BN290" s="5"/>
      <c r="BO290" s="44"/>
      <c r="BP290" s="44"/>
      <c r="BQ290" s="44"/>
      <c r="BR290" s="44"/>
    </row>
    <row r="291" spans="1:70" s="6" customForma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2"/>
      <c r="W291" s="3"/>
      <c r="X291" s="4"/>
      <c r="Y291" s="42"/>
      <c r="Z291" s="3"/>
      <c r="AA291" s="3"/>
      <c r="AB291" s="3"/>
      <c r="AC291" s="3"/>
      <c r="AD291" s="5"/>
      <c r="AS291" s="2"/>
      <c r="BE291" s="5"/>
      <c r="BF291" s="43"/>
      <c r="BG291" s="43"/>
      <c r="BH291" s="43"/>
      <c r="BK291" s="44"/>
      <c r="BL291" s="44"/>
      <c r="BM291" s="5"/>
      <c r="BN291" s="5"/>
      <c r="BO291" s="44"/>
      <c r="BP291" s="44"/>
      <c r="BQ291" s="44"/>
      <c r="BR291" s="44"/>
    </row>
    <row r="292" spans="1:70" s="6" customForma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2"/>
      <c r="W292" s="3"/>
      <c r="X292" s="4"/>
      <c r="Y292" s="42"/>
      <c r="Z292" s="3"/>
      <c r="AA292" s="3"/>
      <c r="AB292" s="3"/>
      <c r="AC292" s="3"/>
      <c r="AD292" s="5"/>
      <c r="AS292" s="2"/>
      <c r="BE292" s="5"/>
      <c r="BF292" s="43"/>
      <c r="BG292" s="43"/>
      <c r="BH292" s="43"/>
      <c r="BK292" s="44"/>
      <c r="BL292" s="44"/>
      <c r="BM292" s="5"/>
      <c r="BN292" s="5"/>
      <c r="BO292" s="44"/>
      <c r="BP292" s="44"/>
      <c r="BQ292" s="44"/>
      <c r="BR292" s="44"/>
    </row>
    <row r="293" spans="1:70" s="6" customForma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2"/>
      <c r="W293" s="3"/>
      <c r="X293" s="4"/>
      <c r="Y293" s="42"/>
      <c r="Z293" s="3"/>
      <c r="AA293" s="3"/>
      <c r="AB293" s="3"/>
      <c r="AC293" s="3"/>
      <c r="AD293" s="5"/>
      <c r="AS293" s="2"/>
      <c r="BE293" s="5"/>
      <c r="BF293" s="43"/>
      <c r="BG293" s="43"/>
      <c r="BH293" s="43"/>
      <c r="BK293" s="44"/>
      <c r="BL293" s="44"/>
      <c r="BM293" s="5"/>
      <c r="BN293" s="5"/>
      <c r="BO293" s="44"/>
      <c r="BP293" s="44"/>
      <c r="BQ293" s="44"/>
      <c r="BR293" s="44"/>
    </row>
    <row r="294" spans="1:70" s="6" customForma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2"/>
      <c r="W294" s="3"/>
      <c r="X294" s="4"/>
      <c r="Y294" s="42"/>
      <c r="Z294" s="3"/>
      <c r="AA294" s="3"/>
      <c r="AB294" s="3"/>
      <c r="AC294" s="3"/>
      <c r="AD294" s="5"/>
      <c r="AS294" s="2"/>
      <c r="BE294" s="5"/>
      <c r="BF294" s="43"/>
      <c r="BG294" s="43"/>
      <c r="BH294" s="43"/>
      <c r="BK294" s="44"/>
      <c r="BL294" s="44"/>
      <c r="BM294" s="5"/>
      <c r="BN294" s="5"/>
      <c r="BO294" s="44"/>
      <c r="BP294" s="44"/>
      <c r="BQ294" s="44"/>
      <c r="BR294" s="44"/>
    </row>
    <row r="295" spans="1:70" s="6" customForma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2"/>
      <c r="W295" s="3"/>
      <c r="X295" s="4"/>
      <c r="Y295" s="42"/>
      <c r="Z295" s="3"/>
      <c r="AA295" s="3"/>
      <c r="AB295" s="3"/>
      <c r="AC295" s="3"/>
      <c r="AD295" s="5"/>
      <c r="AS295" s="2"/>
      <c r="BE295" s="5"/>
      <c r="BF295" s="43"/>
      <c r="BG295" s="43"/>
      <c r="BH295" s="43"/>
      <c r="BK295" s="44"/>
      <c r="BL295" s="44"/>
      <c r="BM295" s="5"/>
      <c r="BN295" s="5"/>
      <c r="BO295" s="44"/>
      <c r="BP295" s="44"/>
      <c r="BQ295" s="44"/>
      <c r="BR295" s="44"/>
    </row>
    <row r="296" spans="1:70" s="6" customForma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2"/>
      <c r="W296" s="3"/>
      <c r="X296" s="4"/>
      <c r="Y296" s="42"/>
      <c r="Z296" s="3"/>
      <c r="AA296" s="3"/>
      <c r="AB296" s="3"/>
      <c r="AC296" s="3"/>
      <c r="AD296" s="5"/>
      <c r="AS296" s="2"/>
      <c r="BE296" s="5"/>
      <c r="BF296" s="43"/>
      <c r="BG296" s="43"/>
      <c r="BH296" s="43"/>
      <c r="BK296" s="44"/>
      <c r="BL296" s="44"/>
      <c r="BM296" s="5"/>
      <c r="BN296" s="5"/>
      <c r="BO296" s="44"/>
      <c r="BP296" s="44"/>
      <c r="BQ296" s="44"/>
      <c r="BR296" s="44"/>
    </row>
    <row r="297" spans="1:70" s="6" customForma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2"/>
      <c r="W297" s="3"/>
      <c r="X297" s="4"/>
      <c r="Y297" s="42"/>
      <c r="Z297" s="3"/>
      <c r="AA297" s="3"/>
      <c r="AB297" s="3"/>
      <c r="AC297" s="3"/>
      <c r="AD297" s="5"/>
      <c r="AS297" s="2"/>
      <c r="BE297" s="5"/>
      <c r="BF297" s="43"/>
      <c r="BG297" s="43"/>
      <c r="BH297" s="43"/>
      <c r="BK297" s="44"/>
      <c r="BL297" s="44"/>
      <c r="BM297" s="5"/>
      <c r="BN297" s="5"/>
      <c r="BO297" s="44"/>
      <c r="BP297" s="44"/>
      <c r="BQ297" s="44"/>
      <c r="BR297" s="44"/>
    </row>
    <row r="298" spans="1:70" s="6" customForma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2"/>
      <c r="W298" s="3"/>
      <c r="X298" s="4"/>
      <c r="Y298" s="42"/>
      <c r="Z298" s="3"/>
      <c r="AA298" s="3"/>
      <c r="AB298" s="3"/>
      <c r="AC298" s="3"/>
      <c r="AD298" s="5"/>
      <c r="AS298" s="2"/>
      <c r="BE298" s="5"/>
      <c r="BF298" s="43"/>
      <c r="BG298" s="43"/>
      <c r="BH298" s="43"/>
      <c r="BK298" s="44"/>
      <c r="BL298" s="44"/>
      <c r="BM298" s="5"/>
      <c r="BN298" s="5"/>
      <c r="BO298" s="44"/>
      <c r="BP298" s="44"/>
      <c r="BQ298" s="44"/>
      <c r="BR298" s="44"/>
    </row>
    <row r="299" spans="1:70" s="6" customForma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2"/>
      <c r="W299" s="3"/>
      <c r="X299" s="4"/>
      <c r="Y299" s="42"/>
      <c r="Z299" s="3"/>
      <c r="AA299" s="3"/>
      <c r="AB299" s="3"/>
      <c r="AC299" s="3"/>
      <c r="AD299" s="5"/>
      <c r="AS299" s="2"/>
      <c r="BE299" s="5"/>
      <c r="BF299" s="43"/>
      <c r="BG299" s="43"/>
      <c r="BH299" s="43"/>
      <c r="BK299" s="44"/>
      <c r="BL299" s="44"/>
      <c r="BM299" s="5"/>
      <c r="BN299" s="5"/>
      <c r="BO299" s="44"/>
      <c r="BP299" s="44"/>
      <c r="BQ299" s="44"/>
      <c r="BR299" s="44"/>
    </row>
    <row r="300" spans="1:70" s="6" customForma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2"/>
      <c r="W300" s="3"/>
      <c r="X300" s="4"/>
      <c r="Y300" s="42"/>
      <c r="Z300" s="3"/>
      <c r="AA300" s="3"/>
      <c r="AB300" s="3"/>
      <c r="AC300" s="3"/>
      <c r="AD300" s="5"/>
      <c r="AS300" s="2"/>
      <c r="BE300" s="5"/>
      <c r="BF300" s="43"/>
      <c r="BG300" s="43"/>
      <c r="BH300" s="43"/>
      <c r="BK300" s="44"/>
      <c r="BL300" s="44"/>
      <c r="BM300" s="5"/>
      <c r="BN300" s="5"/>
      <c r="BO300" s="44"/>
      <c r="BP300" s="44"/>
      <c r="BQ300" s="44"/>
      <c r="BR300" s="44"/>
    </row>
    <row r="301" spans="1:70" s="6" customForma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2"/>
      <c r="W301" s="3"/>
      <c r="X301" s="4"/>
      <c r="Y301" s="42"/>
      <c r="Z301" s="3"/>
      <c r="AA301" s="3"/>
      <c r="AB301" s="3"/>
      <c r="AC301" s="3"/>
      <c r="AD301" s="5"/>
      <c r="AS301" s="2"/>
      <c r="BE301" s="5"/>
      <c r="BF301" s="43"/>
      <c r="BG301" s="43"/>
      <c r="BH301" s="43"/>
      <c r="BK301" s="44"/>
      <c r="BL301" s="44"/>
      <c r="BM301" s="5"/>
      <c r="BN301" s="5"/>
      <c r="BO301" s="44"/>
      <c r="BP301" s="44"/>
      <c r="BQ301" s="44"/>
      <c r="BR301" s="44"/>
    </row>
    <row r="302" spans="1:70" s="6" customForma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2"/>
      <c r="W302" s="3"/>
      <c r="X302" s="4"/>
      <c r="Y302" s="42"/>
      <c r="Z302" s="3"/>
      <c r="AA302" s="3"/>
      <c r="AB302" s="3"/>
      <c r="AC302" s="3"/>
      <c r="AD302" s="5"/>
      <c r="AS302" s="2"/>
      <c r="BE302" s="5"/>
      <c r="BF302" s="43"/>
      <c r="BG302" s="43"/>
      <c r="BH302" s="43"/>
      <c r="BK302" s="44"/>
      <c r="BL302" s="44"/>
      <c r="BM302" s="5"/>
      <c r="BN302" s="5"/>
      <c r="BO302" s="44"/>
      <c r="BP302" s="44"/>
      <c r="BQ302" s="44"/>
      <c r="BR302" s="44"/>
    </row>
    <row r="303" spans="1:70" s="6" customForma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2"/>
      <c r="W303" s="3"/>
      <c r="X303" s="4"/>
      <c r="Y303" s="42"/>
      <c r="Z303" s="3"/>
      <c r="AA303" s="3"/>
      <c r="AB303" s="3"/>
      <c r="AC303" s="3"/>
      <c r="AD303" s="5"/>
      <c r="AS303" s="2"/>
      <c r="BE303" s="5"/>
      <c r="BF303" s="43"/>
      <c r="BG303" s="43"/>
      <c r="BH303" s="43"/>
      <c r="BK303" s="44"/>
      <c r="BL303" s="44"/>
      <c r="BM303" s="5"/>
      <c r="BN303" s="5"/>
      <c r="BO303" s="44"/>
      <c r="BP303" s="44"/>
      <c r="BQ303" s="44"/>
      <c r="BR303" s="44"/>
    </row>
    <row r="304" spans="1:70" s="6" customForma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2"/>
      <c r="W304" s="3"/>
      <c r="X304" s="4"/>
      <c r="Y304" s="42"/>
      <c r="Z304" s="3"/>
      <c r="AA304" s="3"/>
      <c r="AB304" s="3"/>
      <c r="AC304" s="3"/>
      <c r="AD304" s="5"/>
      <c r="AS304" s="2"/>
      <c r="BE304" s="5"/>
      <c r="BF304" s="43"/>
      <c r="BG304" s="43"/>
      <c r="BH304" s="43"/>
      <c r="BK304" s="44"/>
      <c r="BL304" s="44"/>
      <c r="BM304" s="5"/>
      <c r="BN304" s="5"/>
      <c r="BO304" s="44"/>
      <c r="BP304" s="44"/>
      <c r="BQ304" s="44"/>
      <c r="BR304" s="44"/>
    </row>
    <row r="305" spans="1:70" s="6" customForma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2"/>
      <c r="W305" s="3"/>
      <c r="X305" s="4"/>
      <c r="Y305" s="42"/>
      <c r="Z305" s="3"/>
      <c r="AA305" s="3"/>
      <c r="AB305" s="3"/>
      <c r="AC305" s="3"/>
      <c r="AD305" s="5"/>
      <c r="AS305" s="2"/>
      <c r="BE305" s="5"/>
      <c r="BF305" s="43"/>
      <c r="BG305" s="43"/>
      <c r="BH305" s="43"/>
      <c r="BK305" s="44"/>
      <c r="BL305" s="44"/>
      <c r="BM305" s="5"/>
      <c r="BN305" s="5"/>
      <c r="BO305" s="44"/>
      <c r="BP305" s="44"/>
      <c r="BQ305" s="44"/>
      <c r="BR305" s="44"/>
    </row>
    <row r="306" spans="1:70" s="6" customForma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2"/>
      <c r="W306" s="3"/>
      <c r="X306" s="4"/>
      <c r="Y306" s="42"/>
      <c r="Z306" s="3"/>
      <c r="AA306" s="3"/>
      <c r="AB306" s="3"/>
      <c r="AC306" s="3"/>
      <c r="AD306" s="5"/>
      <c r="AS306" s="2"/>
      <c r="BE306" s="5"/>
      <c r="BF306" s="43"/>
      <c r="BG306" s="43"/>
      <c r="BH306" s="43"/>
      <c r="BK306" s="44"/>
      <c r="BL306" s="44"/>
      <c r="BM306" s="5"/>
      <c r="BN306" s="5"/>
      <c r="BO306" s="44"/>
      <c r="BP306" s="44"/>
      <c r="BQ306" s="44"/>
      <c r="BR306" s="44"/>
    </row>
    <row r="307" spans="1:70" s="6" customForma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2"/>
      <c r="W307" s="3"/>
      <c r="X307" s="4"/>
      <c r="Y307" s="42"/>
      <c r="Z307" s="3"/>
      <c r="AA307" s="3"/>
      <c r="AB307" s="3"/>
      <c r="AC307" s="3"/>
      <c r="AD307" s="5"/>
      <c r="AS307" s="2"/>
      <c r="BE307" s="5"/>
      <c r="BF307" s="43"/>
      <c r="BG307" s="43"/>
      <c r="BH307" s="43"/>
      <c r="BK307" s="44"/>
      <c r="BL307" s="44"/>
      <c r="BM307" s="5"/>
      <c r="BN307" s="5"/>
      <c r="BO307" s="44"/>
      <c r="BP307" s="44"/>
      <c r="BQ307" s="44"/>
      <c r="BR307" s="44"/>
    </row>
    <row r="308" spans="1:70" s="6" customForma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2"/>
      <c r="W308" s="3"/>
      <c r="X308" s="4"/>
      <c r="Y308" s="42"/>
      <c r="Z308" s="3"/>
      <c r="AA308" s="3"/>
      <c r="AB308" s="3"/>
      <c r="AC308" s="3"/>
      <c r="AD308" s="5"/>
      <c r="AS308" s="2"/>
      <c r="BE308" s="5"/>
      <c r="BF308" s="43"/>
      <c r="BG308" s="43"/>
      <c r="BH308" s="43"/>
      <c r="BK308" s="44"/>
      <c r="BL308" s="44"/>
      <c r="BM308" s="5"/>
      <c r="BN308" s="5"/>
      <c r="BO308" s="44"/>
      <c r="BP308" s="44"/>
      <c r="BQ308" s="44"/>
      <c r="BR308" s="44"/>
    </row>
    <row r="309" spans="1:70" s="6" customForma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2"/>
      <c r="W309" s="3"/>
      <c r="X309" s="4"/>
      <c r="Y309" s="42"/>
      <c r="Z309" s="3"/>
      <c r="AA309" s="3"/>
      <c r="AB309" s="3"/>
      <c r="AC309" s="3"/>
      <c r="AD309" s="5"/>
      <c r="AS309" s="2"/>
      <c r="BE309" s="5"/>
      <c r="BF309" s="43"/>
      <c r="BG309" s="43"/>
      <c r="BH309" s="43"/>
      <c r="BK309" s="44"/>
      <c r="BL309" s="44"/>
      <c r="BM309" s="5"/>
      <c r="BN309" s="5"/>
      <c r="BO309" s="44"/>
      <c r="BP309" s="44"/>
      <c r="BQ309" s="44"/>
      <c r="BR309" s="44"/>
    </row>
    <row r="310" spans="1:70" s="6" customForma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2"/>
      <c r="W310" s="3"/>
      <c r="X310" s="4"/>
      <c r="Y310" s="42"/>
      <c r="Z310" s="3"/>
      <c r="AA310" s="3"/>
      <c r="AB310" s="3"/>
      <c r="AC310" s="3"/>
      <c r="AD310" s="5"/>
      <c r="AS310" s="2"/>
      <c r="BE310" s="5"/>
      <c r="BF310" s="43"/>
      <c r="BG310" s="43"/>
      <c r="BH310" s="43"/>
      <c r="BK310" s="44"/>
      <c r="BL310" s="44"/>
      <c r="BM310" s="5"/>
      <c r="BN310" s="5"/>
      <c r="BO310" s="44"/>
      <c r="BP310" s="44"/>
      <c r="BQ310" s="44"/>
      <c r="BR310" s="44"/>
    </row>
    <row r="311" spans="1:70" s="6" customForma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2"/>
      <c r="W311" s="3"/>
      <c r="X311" s="4"/>
      <c r="Y311" s="42"/>
      <c r="Z311" s="3"/>
      <c r="AA311" s="3"/>
      <c r="AB311" s="3"/>
      <c r="AC311" s="3"/>
      <c r="AD311" s="5"/>
      <c r="AS311" s="2"/>
      <c r="BE311" s="5"/>
      <c r="BF311" s="43"/>
      <c r="BG311" s="43"/>
      <c r="BH311" s="43"/>
      <c r="BK311" s="44"/>
      <c r="BL311" s="44"/>
      <c r="BM311" s="5"/>
      <c r="BN311" s="5"/>
      <c r="BO311" s="44"/>
      <c r="BP311" s="44"/>
      <c r="BQ311" s="44"/>
      <c r="BR311" s="44"/>
    </row>
    <row r="312" spans="1:70" s="6" customForma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2"/>
      <c r="W312" s="3"/>
      <c r="X312" s="4"/>
      <c r="Y312" s="42"/>
      <c r="Z312" s="3"/>
      <c r="AA312" s="3"/>
      <c r="AB312" s="3"/>
      <c r="AC312" s="3"/>
      <c r="AD312" s="5"/>
      <c r="AS312" s="2"/>
      <c r="BE312" s="5"/>
      <c r="BF312" s="43"/>
      <c r="BG312" s="43"/>
      <c r="BH312" s="43"/>
      <c r="BK312" s="44"/>
      <c r="BL312" s="44"/>
      <c r="BM312" s="5"/>
      <c r="BN312" s="5"/>
      <c r="BO312" s="44"/>
      <c r="BP312" s="44"/>
      <c r="BQ312" s="44"/>
      <c r="BR312" s="44"/>
    </row>
    <row r="313" spans="1:70" s="6" customForma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2"/>
      <c r="W313" s="3"/>
      <c r="X313" s="4"/>
      <c r="Y313" s="42"/>
      <c r="Z313" s="3"/>
      <c r="AA313" s="3"/>
      <c r="AB313" s="3"/>
      <c r="AC313" s="3"/>
      <c r="AD313" s="5"/>
      <c r="AS313" s="2"/>
      <c r="BE313" s="5"/>
      <c r="BF313" s="43"/>
      <c r="BG313" s="43"/>
      <c r="BH313" s="43"/>
      <c r="BK313" s="44"/>
      <c r="BL313" s="44"/>
      <c r="BM313" s="5"/>
      <c r="BN313" s="5"/>
      <c r="BO313" s="44"/>
      <c r="BP313" s="44"/>
      <c r="BQ313" s="44"/>
      <c r="BR313" s="44"/>
    </row>
    <row r="314" spans="1:70" s="6" customForma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2"/>
      <c r="W314" s="3"/>
      <c r="X314" s="4"/>
      <c r="Y314" s="42"/>
      <c r="Z314" s="3"/>
      <c r="AA314" s="3"/>
      <c r="AB314" s="3"/>
      <c r="AC314" s="3"/>
      <c r="AD314" s="5"/>
      <c r="AS314" s="2"/>
      <c r="BE314" s="5"/>
      <c r="BF314" s="43"/>
      <c r="BG314" s="43"/>
      <c r="BH314" s="43"/>
      <c r="BK314" s="44"/>
      <c r="BL314" s="44"/>
      <c r="BM314" s="5"/>
      <c r="BN314" s="5"/>
      <c r="BO314" s="44"/>
      <c r="BP314" s="44"/>
      <c r="BQ314" s="44"/>
      <c r="BR314" s="44"/>
    </row>
    <row r="315" spans="1:70" s="6" customForma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2"/>
      <c r="W315" s="3"/>
      <c r="X315" s="4"/>
      <c r="Y315" s="42"/>
      <c r="Z315" s="3"/>
      <c r="AA315" s="3"/>
      <c r="AB315" s="3"/>
      <c r="AC315" s="3"/>
      <c r="AD315" s="5"/>
      <c r="AS315" s="2"/>
      <c r="BE315" s="5"/>
      <c r="BF315" s="43"/>
      <c r="BG315" s="43"/>
      <c r="BH315" s="43"/>
      <c r="BK315" s="44"/>
      <c r="BL315" s="44"/>
      <c r="BM315" s="5"/>
      <c r="BN315" s="5"/>
      <c r="BO315" s="44"/>
      <c r="BP315" s="44"/>
      <c r="BQ315" s="44"/>
      <c r="BR315" s="44"/>
    </row>
    <row r="316" spans="1:70" s="6" customForma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2"/>
      <c r="W316" s="3"/>
      <c r="X316" s="4"/>
      <c r="Y316" s="42"/>
      <c r="Z316" s="3"/>
      <c r="AA316" s="3"/>
      <c r="AB316" s="3"/>
      <c r="AC316" s="3"/>
      <c r="AD316" s="5"/>
      <c r="AS316" s="2"/>
      <c r="BE316" s="5"/>
      <c r="BF316" s="43"/>
      <c r="BG316" s="43"/>
      <c r="BH316" s="43"/>
      <c r="BK316" s="44"/>
      <c r="BL316" s="44"/>
      <c r="BM316" s="5"/>
      <c r="BN316" s="5"/>
      <c r="BO316" s="44"/>
      <c r="BP316" s="44"/>
      <c r="BQ316" s="44"/>
      <c r="BR316" s="44"/>
    </row>
    <row r="317" spans="1:70" s="6" customForma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2"/>
      <c r="W317" s="3"/>
      <c r="X317" s="4"/>
      <c r="Y317" s="42"/>
      <c r="Z317" s="3"/>
      <c r="AA317" s="3"/>
      <c r="AB317" s="3"/>
      <c r="AC317" s="3"/>
      <c r="AD317" s="5"/>
      <c r="AS317" s="2"/>
      <c r="BE317" s="5"/>
      <c r="BF317" s="43"/>
      <c r="BG317" s="43"/>
      <c r="BH317" s="43"/>
      <c r="BK317" s="44"/>
      <c r="BL317" s="44"/>
      <c r="BM317" s="5"/>
      <c r="BN317" s="5"/>
      <c r="BO317" s="44"/>
      <c r="BP317" s="44"/>
      <c r="BQ317" s="44"/>
      <c r="BR317" s="44"/>
    </row>
    <row r="318" spans="1:70" s="6" customForma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2"/>
      <c r="W318" s="3"/>
      <c r="X318" s="4"/>
      <c r="Y318" s="42"/>
      <c r="Z318" s="3"/>
      <c r="AA318" s="3"/>
      <c r="AB318" s="3"/>
      <c r="AC318" s="3"/>
      <c r="AD318" s="5"/>
      <c r="AS318" s="2"/>
      <c r="BE318" s="5"/>
      <c r="BF318" s="43"/>
      <c r="BG318" s="43"/>
      <c r="BH318" s="43"/>
      <c r="BK318" s="44"/>
      <c r="BL318" s="44"/>
      <c r="BM318" s="5"/>
      <c r="BN318" s="5"/>
      <c r="BO318" s="44"/>
      <c r="BP318" s="44"/>
      <c r="BQ318" s="44"/>
      <c r="BR318" s="44"/>
    </row>
    <row r="319" spans="1:70" s="6" customForma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2"/>
      <c r="W319" s="3"/>
      <c r="X319" s="4"/>
      <c r="Y319" s="42"/>
      <c r="Z319" s="3"/>
      <c r="AA319" s="3"/>
      <c r="AB319" s="3"/>
      <c r="AC319" s="3"/>
      <c r="AD319" s="5"/>
      <c r="AS319" s="2"/>
      <c r="BE319" s="5"/>
      <c r="BF319" s="43"/>
      <c r="BG319" s="43"/>
      <c r="BH319" s="43"/>
      <c r="BK319" s="44"/>
      <c r="BL319" s="44"/>
      <c r="BM319" s="5"/>
      <c r="BN319" s="5"/>
      <c r="BO319" s="44"/>
      <c r="BP319" s="44"/>
      <c r="BQ319" s="44"/>
      <c r="BR319" s="44"/>
    </row>
    <row r="320" spans="1:70" s="6" customForma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2"/>
      <c r="W320" s="3"/>
      <c r="X320" s="4"/>
      <c r="Y320" s="42"/>
      <c r="Z320" s="3"/>
      <c r="AA320" s="3"/>
      <c r="AB320" s="3"/>
      <c r="AC320" s="3"/>
      <c r="AD320" s="5"/>
      <c r="AS320" s="2"/>
      <c r="BE320" s="5"/>
      <c r="BF320" s="43"/>
      <c r="BG320" s="43"/>
      <c r="BH320" s="43"/>
      <c r="BK320" s="44"/>
      <c r="BL320" s="44"/>
      <c r="BM320" s="5"/>
      <c r="BN320" s="5"/>
      <c r="BO320" s="44"/>
      <c r="BP320" s="44"/>
      <c r="BQ320" s="44"/>
      <c r="BR320" s="44"/>
    </row>
    <row r="321" spans="1:70" s="6" customForma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2"/>
      <c r="W321" s="3"/>
      <c r="X321" s="4"/>
      <c r="Y321" s="42"/>
      <c r="Z321" s="3"/>
      <c r="AA321" s="3"/>
      <c r="AB321" s="3"/>
      <c r="AC321" s="3"/>
      <c r="AD321" s="5"/>
      <c r="AS321" s="2"/>
      <c r="BE321" s="5"/>
      <c r="BF321" s="43"/>
      <c r="BG321" s="43"/>
      <c r="BH321" s="43"/>
      <c r="BK321" s="44"/>
      <c r="BL321" s="44"/>
      <c r="BM321" s="5"/>
      <c r="BN321" s="5"/>
      <c r="BO321" s="44"/>
      <c r="BP321" s="44"/>
      <c r="BQ321" s="44"/>
      <c r="BR321" s="44"/>
    </row>
    <row r="322" spans="1:70" s="6" customForma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2"/>
      <c r="W322" s="3"/>
      <c r="X322" s="4"/>
      <c r="Y322" s="42"/>
      <c r="Z322" s="3"/>
      <c r="AA322" s="3"/>
      <c r="AB322" s="3"/>
      <c r="AC322" s="3"/>
      <c r="AD322" s="5"/>
      <c r="AS322" s="2"/>
      <c r="BE322" s="5"/>
      <c r="BF322" s="43"/>
      <c r="BG322" s="43"/>
      <c r="BH322" s="43"/>
      <c r="BK322" s="44"/>
      <c r="BL322" s="44"/>
      <c r="BM322" s="5"/>
      <c r="BN322" s="5"/>
      <c r="BO322" s="44"/>
      <c r="BP322" s="44"/>
      <c r="BQ322" s="44"/>
      <c r="BR322" s="44"/>
    </row>
    <row r="323" spans="1:70" s="6" customForma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2"/>
      <c r="W323" s="3"/>
      <c r="X323" s="4"/>
      <c r="Y323" s="42"/>
      <c r="Z323" s="3"/>
      <c r="AA323" s="3"/>
      <c r="AB323" s="3"/>
      <c r="AC323" s="3"/>
      <c r="AD323" s="5"/>
      <c r="AS323" s="2"/>
      <c r="BE323" s="5"/>
      <c r="BF323" s="43"/>
      <c r="BG323" s="43"/>
      <c r="BH323" s="43"/>
      <c r="BK323" s="44"/>
      <c r="BL323" s="44"/>
      <c r="BM323" s="5"/>
      <c r="BN323" s="5"/>
      <c r="BO323" s="44"/>
      <c r="BP323" s="44"/>
      <c r="BQ323" s="44"/>
      <c r="BR323" s="44"/>
    </row>
    <row r="324" spans="1:70" s="6" customForma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2"/>
      <c r="W324" s="3"/>
      <c r="X324" s="4"/>
      <c r="Y324" s="42"/>
      <c r="Z324" s="3"/>
      <c r="AA324" s="3"/>
      <c r="AB324" s="3"/>
      <c r="AC324" s="3"/>
      <c r="AD324" s="5"/>
      <c r="AS324" s="2"/>
      <c r="BE324" s="5"/>
      <c r="BF324" s="43"/>
      <c r="BG324" s="43"/>
      <c r="BH324" s="43"/>
      <c r="BK324" s="44"/>
      <c r="BL324" s="44"/>
      <c r="BM324" s="5"/>
      <c r="BN324" s="5"/>
      <c r="BO324" s="44"/>
      <c r="BP324" s="44"/>
      <c r="BQ324" s="44"/>
      <c r="BR324" s="44"/>
    </row>
    <row r="325" spans="1:70" s="6" customForma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2"/>
      <c r="W325" s="3"/>
      <c r="X325" s="4"/>
      <c r="Y325" s="42"/>
      <c r="Z325" s="3"/>
      <c r="AA325" s="3"/>
      <c r="AB325" s="3"/>
      <c r="AC325" s="3"/>
      <c r="AD325" s="5"/>
      <c r="AS325" s="2"/>
      <c r="BE325" s="5"/>
      <c r="BF325" s="43"/>
      <c r="BG325" s="43"/>
      <c r="BH325" s="43"/>
      <c r="BK325" s="44"/>
      <c r="BL325" s="44"/>
      <c r="BM325" s="5"/>
      <c r="BN325" s="5"/>
      <c r="BO325" s="44"/>
      <c r="BP325" s="44"/>
      <c r="BQ325" s="44"/>
      <c r="BR325" s="44"/>
    </row>
    <row r="326" spans="1:70" s="6" customForma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2"/>
      <c r="W326" s="3"/>
      <c r="X326" s="4"/>
      <c r="Y326" s="42"/>
      <c r="Z326" s="3"/>
      <c r="AA326" s="3"/>
      <c r="AB326" s="3"/>
      <c r="AC326" s="3"/>
      <c r="AD326" s="5"/>
      <c r="AS326" s="2"/>
      <c r="BE326" s="5"/>
      <c r="BF326" s="43"/>
      <c r="BG326" s="43"/>
      <c r="BH326" s="43"/>
      <c r="BK326" s="44"/>
      <c r="BL326" s="44"/>
      <c r="BM326" s="5"/>
      <c r="BN326" s="5"/>
      <c r="BO326" s="44"/>
      <c r="BP326" s="44"/>
      <c r="BQ326" s="44"/>
      <c r="BR326" s="44"/>
    </row>
    <row r="327" spans="1:70" s="6" customForma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2"/>
      <c r="W327" s="3"/>
      <c r="X327" s="4"/>
      <c r="Y327" s="42"/>
      <c r="Z327" s="3"/>
      <c r="AA327" s="3"/>
      <c r="AB327" s="3"/>
      <c r="AC327" s="3"/>
      <c r="AD327" s="5"/>
      <c r="AS327" s="2"/>
      <c r="BE327" s="5"/>
      <c r="BF327" s="43"/>
      <c r="BG327" s="43"/>
      <c r="BH327" s="43"/>
      <c r="BK327" s="44"/>
      <c r="BL327" s="44"/>
      <c r="BM327" s="5"/>
      <c r="BN327" s="5"/>
      <c r="BO327" s="44"/>
      <c r="BP327" s="44"/>
      <c r="BQ327" s="44"/>
      <c r="BR327" s="44"/>
    </row>
    <row r="328" spans="1:70" s="6" customForma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2"/>
      <c r="W328" s="3"/>
      <c r="X328" s="4"/>
      <c r="Y328" s="42"/>
      <c r="Z328" s="3"/>
      <c r="AA328" s="3"/>
      <c r="AB328" s="3"/>
      <c r="AC328" s="3"/>
      <c r="AD328" s="5"/>
      <c r="AS328" s="2"/>
      <c r="BE328" s="5"/>
      <c r="BF328" s="43"/>
      <c r="BG328" s="43"/>
      <c r="BH328" s="43"/>
      <c r="BK328" s="44"/>
      <c r="BL328" s="44"/>
      <c r="BM328" s="5"/>
      <c r="BN328" s="5"/>
      <c r="BO328" s="44"/>
      <c r="BP328" s="44"/>
      <c r="BQ328" s="44"/>
      <c r="BR328" s="44"/>
    </row>
    <row r="329" spans="1:70" s="6" customForma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2"/>
      <c r="W329" s="3"/>
      <c r="X329" s="4"/>
      <c r="Y329" s="42"/>
      <c r="Z329" s="3"/>
      <c r="AA329" s="3"/>
      <c r="AB329" s="3"/>
      <c r="AC329" s="3"/>
      <c r="AD329" s="5"/>
      <c r="AS329" s="2"/>
      <c r="BE329" s="5"/>
      <c r="BF329" s="43"/>
      <c r="BG329" s="43"/>
      <c r="BH329" s="43"/>
      <c r="BK329" s="44"/>
      <c r="BL329" s="44"/>
      <c r="BM329" s="5"/>
      <c r="BN329" s="5"/>
      <c r="BO329" s="44"/>
      <c r="BP329" s="44"/>
      <c r="BQ329" s="44"/>
      <c r="BR329" s="44"/>
    </row>
    <row r="330" spans="1:70" s="6" customForma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2"/>
      <c r="W330" s="3"/>
      <c r="X330" s="4"/>
      <c r="Y330" s="42"/>
      <c r="Z330" s="3"/>
      <c r="AA330" s="3"/>
      <c r="AB330" s="3"/>
      <c r="AC330" s="3"/>
      <c r="AD330" s="5"/>
      <c r="AS330" s="2"/>
      <c r="BE330" s="5"/>
      <c r="BF330" s="43"/>
      <c r="BG330" s="43"/>
      <c r="BH330" s="43"/>
      <c r="BK330" s="44"/>
      <c r="BL330" s="44"/>
      <c r="BM330" s="5"/>
      <c r="BN330" s="5"/>
      <c r="BO330" s="44"/>
      <c r="BP330" s="44"/>
      <c r="BQ330" s="44"/>
      <c r="BR330" s="44"/>
    </row>
    <row r="331" spans="1:70" s="6" customForma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2"/>
      <c r="W331" s="3"/>
      <c r="X331" s="4"/>
      <c r="Y331" s="42"/>
      <c r="Z331" s="3"/>
      <c r="AA331" s="3"/>
      <c r="AB331" s="3"/>
      <c r="AC331" s="3"/>
      <c r="AD331" s="5"/>
      <c r="AS331" s="2"/>
      <c r="BE331" s="5"/>
      <c r="BF331" s="43"/>
      <c r="BG331" s="43"/>
      <c r="BH331" s="43"/>
      <c r="BK331" s="44"/>
      <c r="BL331" s="44"/>
      <c r="BM331" s="5"/>
      <c r="BN331" s="5"/>
      <c r="BO331" s="44"/>
      <c r="BP331" s="44"/>
      <c r="BQ331" s="44"/>
      <c r="BR331" s="44"/>
    </row>
    <row r="332" spans="1:70" s="6" customForma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2"/>
      <c r="W332" s="3"/>
      <c r="X332" s="4"/>
      <c r="Y332" s="42"/>
      <c r="Z332" s="3"/>
      <c r="AA332" s="3"/>
      <c r="AB332" s="3"/>
      <c r="AC332" s="3"/>
      <c r="AD332" s="5"/>
      <c r="AS332" s="2"/>
      <c r="BE332" s="5"/>
      <c r="BF332" s="43"/>
      <c r="BG332" s="43"/>
      <c r="BH332" s="43"/>
      <c r="BK332" s="44"/>
      <c r="BL332" s="44"/>
      <c r="BM332" s="5"/>
      <c r="BN332" s="5"/>
      <c r="BO332" s="44"/>
      <c r="BP332" s="44"/>
      <c r="BQ332" s="44"/>
      <c r="BR332" s="44"/>
    </row>
    <row r="333" spans="1:70" s="6" customForma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2"/>
      <c r="W333" s="3"/>
      <c r="X333" s="4"/>
      <c r="Y333" s="42"/>
      <c r="Z333" s="3"/>
      <c r="AA333" s="3"/>
      <c r="AB333" s="3"/>
      <c r="AC333" s="3"/>
      <c r="AD333" s="5"/>
      <c r="AS333" s="2"/>
      <c r="BE333" s="5"/>
      <c r="BF333" s="43"/>
      <c r="BG333" s="43"/>
      <c r="BH333" s="43"/>
      <c r="BK333" s="44"/>
      <c r="BL333" s="44"/>
      <c r="BM333" s="5"/>
      <c r="BN333" s="5"/>
      <c r="BO333" s="44"/>
      <c r="BP333" s="44"/>
      <c r="BQ333" s="44"/>
      <c r="BR333" s="44"/>
    </row>
    <row r="334" spans="1:70" s="6" customForma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2"/>
      <c r="W334" s="3"/>
      <c r="X334" s="4"/>
      <c r="Y334" s="42"/>
      <c r="Z334" s="3"/>
      <c r="AA334" s="3"/>
      <c r="AB334" s="3"/>
      <c r="AC334" s="3"/>
      <c r="AD334" s="5"/>
      <c r="AS334" s="2"/>
      <c r="BE334" s="5"/>
      <c r="BF334" s="43"/>
      <c r="BG334" s="43"/>
      <c r="BH334" s="43"/>
      <c r="BK334" s="44"/>
      <c r="BL334" s="44"/>
      <c r="BM334" s="5"/>
      <c r="BN334" s="5"/>
      <c r="BO334" s="44"/>
      <c r="BP334" s="44"/>
      <c r="BQ334" s="44"/>
      <c r="BR334" s="44"/>
    </row>
    <row r="335" spans="1:70" s="6" customForma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2"/>
      <c r="W335" s="3"/>
      <c r="X335" s="4"/>
      <c r="Y335" s="42"/>
      <c r="Z335" s="3"/>
      <c r="AA335" s="3"/>
      <c r="AB335" s="3"/>
      <c r="AC335" s="3"/>
      <c r="AD335" s="5"/>
      <c r="AS335" s="2"/>
      <c r="BE335" s="5"/>
      <c r="BF335" s="43"/>
      <c r="BG335" s="43"/>
      <c r="BH335" s="43"/>
      <c r="BK335" s="44"/>
      <c r="BL335" s="44"/>
      <c r="BM335" s="5"/>
      <c r="BN335" s="5"/>
      <c r="BO335" s="44"/>
      <c r="BP335" s="44"/>
      <c r="BQ335" s="44"/>
      <c r="BR335" s="44"/>
    </row>
    <row r="336" spans="1:70" s="6" customForma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2"/>
      <c r="W336" s="3"/>
      <c r="X336" s="4"/>
      <c r="Y336" s="42"/>
      <c r="Z336" s="3"/>
      <c r="AA336" s="3"/>
      <c r="AB336" s="3"/>
      <c r="AC336" s="3"/>
      <c r="AD336" s="5"/>
      <c r="AS336" s="2"/>
      <c r="BE336" s="5"/>
      <c r="BF336" s="43"/>
      <c r="BG336" s="43"/>
      <c r="BH336" s="43"/>
      <c r="BK336" s="44"/>
      <c r="BL336" s="44"/>
      <c r="BM336" s="5"/>
      <c r="BN336" s="5"/>
      <c r="BO336" s="44"/>
      <c r="BP336" s="44"/>
      <c r="BQ336" s="44"/>
      <c r="BR336" s="44"/>
    </row>
    <row r="337" spans="1:70" s="6" customForma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2"/>
      <c r="W337" s="3"/>
      <c r="X337" s="4"/>
      <c r="Y337" s="42"/>
      <c r="Z337" s="3"/>
      <c r="AA337" s="3"/>
      <c r="AB337" s="3"/>
      <c r="AC337" s="3"/>
      <c r="AD337" s="5"/>
      <c r="AS337" s="2"/>
      <c r="BE337" s="5"/>
      <c r="BF337" s="43"/>
      <c r="BG337" s="43"/>
      <c r="BH337" s="43"/>
      <c r="BK337" s="44"/>
      <c r="BL337" s="44"/>
      <c r="BM337" s="5"/>
      <c r="BN337" s="5"/>
      <c r="BO337" s="44"/>
      <c r="BP337" s="44"/>
      <c r="BQ337" s="44"/>
      <c r="BR337" s="44"/>
    </row>
    <row r="338" spans="1:70" s="6" customForma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2"/>
      <c r="W338" s="3"/>
      <c r="X338" s="4"/>
      <c r="Y338" s="42"/>
      <c r="Z338" s="3"/>
      <c r="AA338" s="3"/>
      <c r="AB338" s="3"/>
      <c r="AC338" s="3"/>
      <c r="AD338" s="5"/>
      <c r="AS338" s="2"/>
      <c r="BE338" s="5"/>
      <c r="BF338" s="43"/>
      <c r="BG338" s="43"/>
      <c r="BH338" s="43"/>
      <c r="BK338" s="44"/>
      <c r="BL338" s="44"/>
      <c r="BM338" s="5"/>
      <c r="BN338" s="5"/>
      <c r="BO338" s="44"/>
      <c r="BP338" s="44"/>
      <c r="BQ338" s="44"/>
      <c r="BR338" s="44"/>
    </row>
    <row r="339" spans="1:70" s="6" customForma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2"/>
      <c r="W339" s="3"/>
      <c r="X339" s="4"/>
      <c r="Y339" s="42"/>
      <c r="Z339" s="3"/>
      <c r="AA339" s="3"/>
      <c r="AB339" s="3"/>
      <c r="AC339" s="3"/>
      <c r="AD339" s="5"/>
      <c r="AS339" s="2"/>
      <c r="BE339" s="5"/>
      <c r="BF339" s="43"/>
      <c r="BG339" s="43"/>
      <c r="BH339" s="43"/>
      <c r="BK339" s="44"/>
      <c r="BL339" s="44"/>
      <c r="BM339" s="5"/>
      <c r="BN339" s="5"/>
      <c r="BO339" s="44"/>
      <c r="BP339" s="44"/>
      <c r="BQ339" s="44"/>
      <c r="BR339" s="44"/>
    </row>
    <row r="340" spans="1:70" s="6" customForma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2"/>
      <c r="W340" s="3"/>
      <c r="X340" s="4"/>
      <c r="Y340" s="42"/>
      <c r="Z340" s="3"/>
      <c r="AA340" s="3"/>
      <c r="AB340" s="3"/>
      <c r="AC340" s="3"/>
      <c r="AD340" s="5"/>
      <c r="AS340" s="2"/>
      <c r="BE340" s="5"/>
      <c r="BF340" s="43"/>
      <c r="BG340" s="43"/>
      <c r="BH340" s="43"/>
      <c r="BK340" s="44"/>
      <c r="BL340" s="44"/>
      <c r="BM340" s="5"/>
      <c r="BN340" s="5"/>
      <c r="BO340" s="44"/>
      <c r="BP340" s="44"/>
      <c r="BQ340" s="44"/>
      <c r="BR340" s="44"/>
    </row>
    <row r="341" spans="1:70" s="6" customForma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2"/>
      <c r="W341" s="3"/>
      <c r="X341" s="4"/>
      <c r="Y341" s="42"/>
      <c r="Z341" s="3"/>
      <c r="AA341" s="3"/>
      <c r="AB341" s="3"/>
      <c r="AC341" s="3"/>
      <c r="AD341" s="5"/>
      <c r="AS341" s="2"/>
      <c r="BE341" s="5"/>
      <c r="BF341" s="43"/>
      <c r="BG341" s="43"/>
      <c r="BH341" s="43"/>
      <c r="BK341" s="44"/>
      <c r="BL341" s="44"/>
      <c r="BM341" s="5"/>
      <c r="BN341" s="5"/>
      <c r="BO341" s="44"/>
      <c r="BP341" s="44"/>
      <c r="BQ341" s="44"/>
      <c r="BR341" s="44"/>
    </row>
    <row r="342" spans="1:70" s="6" customForma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2"/>
      <c r="W342" s="3"/>
      <c r="X342" s="4"/>
      <c r="Y342" s="42"/>
      <c r="Z342" s="3"/>
      <c r="AA342" s="3"/>
      <c r="AB342" s="3"/>
      <c r="AC342" s="3"/>
      <c r="AD342" s="5"/>
      <c r="AS342" s="2"/>
      <c r="BE342" s="5"/>
      <c r="BF342" s="43"/>
      <c r="BG342" s="43"/>
      <c r="BH342" s="43"/>
      <c r="BK342" s="44"/>
      <c r="BL342" s="44"/>
      <c r="BM342" s="5"/>
      <c r="BN342" s="5"/>
      <c r="BO342" s="44"/>
      <c r="BP342" s="44"/>
      <c r="BQ342" s="44"/>
      <c r="BR342" s="44"/>
    </row>
    <row r="343" spans="1:70" s="6" customForma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2"/>
      <c r="W343" s="3"/>
      <c r="X343" s="4"/>
      <c r="Y343" s="42"/>
      <c r="Z343" s="3"/>
      <c r="AA343" s="3"/>
      <c r="AB343" s="3"/>
      <c r="AC343" s="3"/>
      <c r="AD343" s="5"/>
      <c r="AS343" s="2"/>
      <c r="BE343" s="5"/>
      <c r="BF343" s="43"/>
      <c r="BG343" s="43"/>
      <c r="BH343" s="43"/>
      <c r="BK343" s="44"/>
      <c r="BL343" s="44"/>
      <c r="BM343" s="5"/>
      <c r="BN343" s="5"/>
      <c r="BO343" s="44"/>
      <c r="BP343" s="44"/>
      <c r="BQ343" s="44"/>
      <c r="BR343" s="44"/>
    </row>
    <row r="344" spans="1:70" s="6" customForma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2"/>
      <c r="W344" s="3"/>
      <c r="X344" s="4"/>
      <c r="Y344" s="42"/>
      <c r="Z344" s="3"/>
      <c r="AA344" s="3"/>
      <c r="AB344" s="3"/>
      <c r="AC344" s="3"/>
      <c r="AD344" s="5"/>
      <c r="AS344" s="2"/>
      <c r="BE344" s="5"/>
      <c r="BF344" s="43"/>
      <c r="BG344" s="43"/>
      <c r="BH344" s="43"/>
      <c r="BK344" s="44"/>
      <c r="BL344" s="44"/>
      <c r="BM344" s="5"/>
      <c r="BN344" s="5"/>
      <c r="BO344" s="44"/>
      <c r="BP344" s="44"/>
      <c r="BQ344" s="44"/>
      <c r="BR344" s="44"/>
    </row>
    <row r="345" spans="1:70" s="6" customForma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2"/>
      <c r="W345" s="3"/>
      <c r="X345" s="4"/>
      <c r="Y345" s="42"/>
      <c r="Z345" s="3"/>
      <c r="AA345" s="3"/>
      <c r="AB345" s="3"/>
      <c r="AC345" s="3"/>
      <c r="AD345" s="5"/>
      <c r="AS345" s="2"/>
      <c r="BE345" s="5"/>
      <c r="BF345" s="43"/>
      <c r="BG345" s="43"/>
      <c r="BH345" s="43"/>
      <c r="BK345" s="44"/>
      <c r="BL345" s="44"/>
      <c r="BM345" s="5"/>
      <c r="BN345" s="5"/>
      <c r="BO345" s="44"/>
      <c r="BP345" s="44"/>
      <c r="BQ345" s="44"/>
      <c r="BR345" s="44"/>
    </row>
    <row r="346" spans="1:70" s="6" customForma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2"/>
      <c r="W346" s="3"/>
      <c r="X346" s="4"/>
      <c r="Y346" s="42"/>
      <c r="Z346" s="3"/>
      <c r="AA346" s="3"/>
      <c r="AB346" s="3"/>
      <c r="AC346" s="3"/>
      <c r="AD346" s="5"/>
      <c r="AS346" s="2"/>
      <c r="BE346" s="5"/>
      <c r="BF346" s="43"/>
      <c r="BG346" s="43"/>
      <c r="BH346" s="43"/>
      <c r="BK346" s="44"/>
      <c r="BL346" s="44"/>
      <c r="BM346" s="5"/>
      <c r="BN346" s="5"/>
      <c r="BO346" s="44"/>
      <c r="BP346" s="44"/>
      <c r="BQ346" s="44"/>
      <c r="BR346" s="44"/>
    </row>
    <row r="347" spans="1:70" s="6" customForma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2"/>
      <c r="W347" s="3"/>
      <c r="X347" s="4"/>
      <c r="Y347" s="42"/>
      <c r="Z347" s="3"/>
      <c r="AA347" s="3"/>
      <c r="AB347" s="3"/>
      <c r="AC347" s="3"/>
      <c r="AD347" s="5"/>
      <c r="AS347" s="2"/>
      <c r="BE347" s="5"/>
      <c r="BF347" s="43"/>
      <c r="BG347" s="43"/>
      <c r="BH347" s="43"/>
      <c r="BK347" s="44"/>
      <c r="BL347" s="44"/>
      <c r="BM347" s="5"/>
      <c r="BN347" s="5"/>
      <c r="BO347" s="44"/>
      <c r="BP347" s="44"/>
      <c r="BQ347" s="44"/>
      <c r="BR347" s="44"/>
    </row>
    <row r="348" spans="1:70" s="6" customForma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2"/>
      <c r="W348" s="3"/>
      <c r="X348" s="4"/>
      <c r="Y348" s="42"/>
      <c r="Z348" s="3"/>
      <c r="AA348" s="3"/>
      <c r="AB348" s="3"/>
      <c r="AC348" s="3"/>
      <c r="AD348" s="5"/>
      <c r="AS348" s="2"/>
      <c r="BE348" s="5"/>
      <c r="BF348" s="43"/>
      <c r="BG348" s="43"/>
      <c r="BH348" s="43"/>
      <c r="BK348" s="44"/>
      <c r="BL348" s="44"/>
      <c r="BM348" s="5"/>
      <c r="BN348" s="5"/>
      <c r="BO348" s="44"/>
      <c r="BP348" s="44"/>
      <c r="BQ348" s="44"/>
      <c r="BR348" s="44"/>
    </row>
    <row r="349" spans="1:70" s="6" customForma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2"/>
      <c r="W349" s="3"/>
      <c r="X349" s="4"/>
      <c r="Y349" s="42"/>
      <c r="Z349" s="3"/>
      <c r="AA349" s="3"/>
      <c r="AB349" s="3"/>
      <c r="AC349" s="3"/>
      <c r="AD349" s="5"/>
      <c r="AS349" s="2"/>
      <c r="BE349" s="5"/>
      <c r="BF349" s="43"/>
      <c r="BG349" s="43"/>
      <c r="BH349" s="43"/>
      <c r="BK349" s="44"/>
      <c r="BL349" s="44"/>
      <c r="BM349" s="5"/>
      <c r="BN349" s="5"/>
      <c r="BO349" s="44"/>
      <c r="BP349" s="44"/>
      <c r="BQ349" s="44"/>
      <c r="BR349" s="44"/>
    </row>
    <row r="350" spans="1:70" s="6" customForma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2"/>
      <c r="W350" s="3"/>
      <c r="X350" s="4"/>
      <c r="Y350" s="42"/>
      <c r="Z350" s="3"/>
      <c r="AA350" s="3"/>
      <c r="AB350" s="3"/>
      <c r="AC350" s="3"/>
      <c r="AD350" s="5"/>
      <c r="AS350" s="2"/>
      <c r="BE350" s="5"/>
      <c r="BF350" s="43"/>
      <c r="BG350" s="43"/>
      <c r="BH350" s="43"/>
      <c r="BK350" s="44"/>
      <c r="BL350" s="44"/>
      <c r="BM350" s="5"/>
      <c r="BN350" s="5"/>
      <c r="BO350" s="44"/>
      <c r="BP350" s="44"/>
      <c r="BQ350" s="44"/>
      <c r="BR350" s="44"/>
    </row>
    <row r="351" spans="1:70" s="6" customForma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2"/>
      <c r="W351" s="3"/>
      <c r="X351" s="4"/>
      <c r="Y351" s="42"/>
      <c r="Z351" s="3"/>
      <c r="AA351" s="3"/>
      <c r="AB351" s="3"/>
      <c r="AC351" s="3"/>
      <c r="AD351" s="5"/>
      <c r="AS351" s="2"/>
      <c r="BE351" s="5"/>
      <c r="BF351" s="43"/>
      <c r="BG351" s="43"/>
      <c r="BH351" s="43"/>
      <c r="BK351" s="44"/>
      <c r="BL351" s="44"/>
      <c r="BM351" s="5"/>
      <c r="BN351" s="5"/>
      <c r="BO351" s="44"/>
      <c r="BP351" s="44"/>
      <c r="BQ351" s="44"/>
      <c r="BR351" s="44"/>
    </row>
    <row r="352" spans="1:70" s="6" customForma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2"/>
      <c r="W352" s="3"/>
      <c r="X352" s="4"/>
      <c r="Y352" s="42"/>
      <c r="Z352" s="3"/>
      <c r="AA352" s="3"/>
      <c r="AB352" s="3"/>
      <c r="AC352" s="3"/>
      <c r="AD352" s="5"/>
      <c r="AS352" s="2"/>
      <c r="BE352" s="5"/>
      <c r="BF352" s="43"/>
      <c r="BG352" s="43"/>
      <c r="BH352" s="43"/>
      <c r="BK352" s="44"/>
      <c r="BL352" s="44"/>
      <c r="BM352" s="5"/>
      <c r="BN352" s="5"/>
      <c r="BO352" s="44"/>
      <c r="BP352" s="44"/>
      <c r="BQ352" s="44"/>
      <c r="BR352" s="44"/>
    </row>
    <row r="353" spans="1:70" s="6" customForma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2"/>
      <c r="W353" s="3"/>
      <c r="X353" s="4"/>
      <c r="Y353" s="42"/>
      <c r="Z353" s="3"/>
      <c r="AA353" s="3"/>
      <c r="AB353" s="3"/>
      <c r="AC353" s="3"/>
      <c r="AD353" s="5"/>
      <c r="AS353" s="2"/>
      <c r="BE353" s="5"/>
      <c r="BF353" s="43"/>
      <c r="BG353" s="43"/>
      <c r="BH353" s="43"/>
      <c r="BK353" s="44"/>
      <c r="BL353" s="44"/>
      <c r="BM353" s="5"/>
      <c r="BN353" s="5"/>
      <c r="BO353" s="44"/>
      <c r="BP353" s="44"/>
      <c r="BQ353" s="44"/>
      <c r="BR353" s="44"/>
    </row>
    <row r="354" spans="1:70" s="6" customForma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2"/>
      <c r="W354" s="3"/>
      <c r="X354" s="4"/>
      <c r="Y354" s="42"/>
      <c r="Z354" s="3"/>
      <c r="AA354" s="3"/>
      <c r="AB354" s="3"/>
      <c r="AC354" s="3"/>
      <c r="AD354" s="5"/>
      <c r="AS354" s="2"/>
      <c r="BE354" s="5"/>
      <c r="BF354" s="43"/>
      <c r="BG354" s="43"/>
      <c r="BH354" s="43"/>
      <c r="BK354" s="44"/>
      <c r="BL354" s="44"/>
      <c r="BM354" s="5"/>
      <c r="BN354" s="5"/>
      <c r="BO354" s="44"/>
      <c r="BP354" s="44"/>
      <c r="BQ354" s="44"/>
      <c r="BR354" s="44"/>
    </row>
    <row r="355" spans="1:70" s="6" customForma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2"/>
      <c r="W355" s="3"/>
      <c r="X355" s="4"/>
      <c r="Y355" s="42"/>
      <c r="Z355" s="3"/>
      <c r="AA355" s="3"/>
      <c r="AB355" s="3"/>
      <c r="AC355" s="3"/>
      <c r="AD355" s="5"/>
      <c r="AS355" s="2"/>
      <c r="BE355" s="5"/>
      <c r="BF355" s="43"/>
      <c r="BG355" s="43"/>
      <c r="BH355" s="43"/>
      <c r="BK355" s="44"/>
      <c r="BL355" s="44"/>
      <c r="BM355" s="5"/>
      <c r="BN355" s="5"/>
      <c r="BO355" s="44"/>
      <c r="BP355" s="44"/>
      <c r="BQ355" s="44"/>
      <c r="BR355" s="44"/>
    </row>
    <row r="356" spans="1:70" s="6" customForma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2"/>
      <c r="W356" s="3"/>
      <c r="X356" s="4"/>
      <c r="Y356" s="42"/>
      <c r="Z356" s="3"/>
      <c r="AA356" s="3"/>
      <c r="AB356" s="3"/>
      <c r="AC356" s="3"/>
      <c r="AD356" s="5"/>
      <c r="AS356" s="2"/>
      <c r="BE356" s="5"/>
      <c r="BF356" s="43"/>
      <c r="BG356" s="43"/>
      <c r="BH356" s="43"/>
      <c r="BK356" s="44"/>
      <c r="BL356" s="44"/>
      <c r="BM356" s="5"/>
      <c r="BN356" s="5"/>
      <c r="BO356" s="44"/>
      <c r="BP356" s="44"/>
      <c r="BQ356" s="44"/>
      <c r="BR356" s="44"/>
    </row>
    <row r="357" spans="1:70" s="6" customForma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2"/>
      <c r="W357" s="3"/>
      <c r="X357" s="4"/>
      <c r="Y357" s="42"/>
      <c r="Z357" s="3"/>
      <c r="AA357" s="3"/>
      <c r="AB357" s="3"/>
      <c r="AC357" s="3"/>
      <c r="AD357" s="5"/>
      <c r="AS357" s="2"/>
      <c r="BE357" s="5"/>
      <c r="BF357" s="43"/>
      <c r="BG357" s="43"/>
      <c r="BH357" s="43"/>
      <c r="BK357" s="44"/>
      <c r="BL357" s="44"/>
      <c r="BM357" s="5"/>
      <c r="BN357" s="5"/>
      <c r="BO357" s="44"/>
      <c r="BP357" s="44"/>
      <c r="BQ357" s="44"/>
      <c r="BR357" s="44"/>
    </row>
    <row r="358" spans="1:70" s="6" customForma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2"/>
      <c r="W358" s="3"/>
      <c r="X358" s="4"/>
      <c r="Y358" s="42"/>
      <c r="Z358" s="3"/>
      <c r="AA358" s="3"/>
      <c r="AB358" s="3"/>
      <c r="AC358" s="3"/>
      <c r="AD358" s="5"/>
      <c r="AS358" s="2"/>
      <c r="BE358" s="5"/>
      <c r="BF358" s="43"/>
      <c r="BG358" s="43"/>
      <c r="BH358" s="43"/>
      <c r="BK358" s="44"/>
      <c r="BL358" s="44"/>
      <c r="BM358" s="5"/>
      <c r="BN358" s="5"/>
      <c r="BO358" s="44"/>
      <c r="BP358" s="44"/>
      <c r="BQ358" s="44"/>
      <c r="BR358" s="44"/>
    </row>
    <row r="359" spans="1:70" s="6" customForma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2"/>
      <c r="W359" s="3"/>
      <c r="X359" s="4"/>
      <c r="Y359" s="42"/>
      <c r="Z359" s="3"/>
      <c r="AA359" s="3"/>
      <c r="AB359" s="3"/>
      <c r="AC359" s="3"/>
      <c r="AD359" s="5"/>
      <c r="AS359" s="2"/>
      <c r="BE359" s="5"/>
      <c r="BF359" s="43"/>
      <c r="BG359" s="43"/>
      <c r="BH359" s="43"/>
      <c r="BK359" s="44"/>
      <c r="BL359" s="44"/>
      <c r="BM359" s="5"/>
      <c r="BN359" s="5"/>
      <c r="BO359" s="44"/>
      <c r="BP359" s="44"/>
      <c r="BQ359" s="44"/>
      <c r="BR359" s="44"/>
    </row>
    <row r="360" spans="1:70" s="6" customForma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2"/>
      <c r="W360" s="3"/>
      <c r="X360" s="4"/>
      <c r="Y360" s="42"/>
      <c r="Z360" s="3"/>
      <c r="AA360" s="3"/>
      <c r="AB360" s="3"/>
      <c r="AC360" s="3"/>
      <c r="AD360" s="5"/>
      <c r="AS360" s="2"/>
      <c r="BE360" s="5"/>
      <c r="BF360" s="43"/>
      <c r="BG360" s="43"/>
      <c r="BH360" s="43"/>
      <c r="BK360" s="44"/>
      <c r="BL360" s="44"/>
      <c r="BM360" s="5"/>
      <c r="BN360" s="5"/>
      <c r="BO360" s="44"/>
      <c r="BP360" s="44"/>
      <c r="BQ360" s="44"/>
      <c r="BR360" s="44"/>
    </row>
    <row r="361" spans="1:70" s="6" customForma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2"/>
      <c r="W361" s="3"/>
      <c r="X361" s="4"/>
      <c r="Y361" s="42"/>
      <c r="Z361" s="3"/>
      <c r="AA361" s="3"/>
      <c r="AB361" s="3"/>
      <c r="AC361" s="3"/>
      <c r="AD361" s="5"/>
      <c r="AS361" s="2"/>
      <c r="BE361" s="5"/>
      <c r="BF361" s="43"/>
      <c r="BG361" s="43"/>
      <c r="BH361" s="43"/>
      <c r="BK361" s="44"/>
      <c r="BL361" s="44"/>
      <c r="BM361" s="5"/>
      <c r="BN361" s="5"/>
      <c r="BO361" s="44"/>
      <c r="BP361" s="44"/>
      <c r="BQ361" s="44"/>
      <c r="BR361" s="44"/>
    </row>
    <row r="362" spans="1:70" s="6" customForma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2"/>
      <c r="W362" s="3"/>
      <c r="X362" s="4"/>
      <c r="Y362" s="42"/>
      <c r="Z362" s="3"/>
      <c r="AA362" s="3"/>
      <c r="AB362" s="3"/>
      <c r="AC362" s="3"/>
      <c r="AD362" s="5"/>
      <c r="AS362" s="2"/>
      <c r="BE362" s="5"/>
      <c r="BF362" s="43"/>
      <c r="BG362" s="43"/>
      <c r="BH362" s="43"/>
      <c r="BK362" s="44"/>
      <c r="BL362" s="44"/>
      <c r="BM362" s="5"/>
      <c r="BN362" s="5"/>
      <c r="BO362" s="44"/>
      <c r="BP362" s="44"/>
      <c r="BQ362" s="44"/>
      <c r="BR362" s="44"/>
    </row>
    <row r="363" spans="1:70" s="6" customForma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2"/>
      <c r="W363" s="3"/>
      <c r="X363" s="4"/>
      <c r="Y363" s="42"/>
      <c r="Z363" s="3"/>
      <c r="AA363" s="3"/>
      <c r="AB363" s="3"/>
      <c r="AC363" s="3"/>
      <c r="AD363" s="5"/>
      <c r="AS363" s="2"/>
      <c r="BE363" s="5"/>
      <c r="BF363" s="43"/>
      <c r="BG363" s="43"/>
      <c r="BH363" s="43"/>
      <c r="BK363" s="44"/>
      <c r="BL363" s="44"/>
      <c r="BM363" s="5"/>
      <c r="BN363" s="5"/>
      <c r="BO363" s="44"/>
      <c r="BP363" s="44"/>
      <c r="BQ363" s="44"/>
      <c r="BR363" s="44"/>
    </row>
    <row r="364" spans="1:70" s="6" customForma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2"/>
      <c r="W364" s="3"/>
      <c r="X364" s="4"/>
      <c r="Y364" s="42"/>
      <c r="Z364" s="3"/>
      <c r="AA364" s="3"/>
      <c r="AB364" s="3"/>
      <c r="AC364" s="3"/>
      <c r="AD364" s="5"/>
      <c r="AS364" s="2"/>
      <c r="BE364" s="5"/>
      <c r="BF364" s="43"/>
      <c r="BG364" s="43"/>
      <c r="BH364" s="43"/>
      <c r="BK364" s="44"/>
      <c r="BL364" s="44"/>
      <c r="BM364" s="5"/>
      <c r="BN364" s="5"/>
      <c r="BO364" s="44"/>
      <c r="BP364" s="44"/>
      <c r="BQ364" s="44"/>
      <c r="BR364" s="44"/>
    </row>
    <row r="365" spans="1:70" s="6" customForma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2"/>
      <c r="W365" s="3"/>
      <c r="X365" s="4"/>
      <c r="Y365" s="42"/>
      <c r="Z365" s="3"/>
      <c r="AA365" s="3"/>
      <c r="AB365" s="3"/>
      <c r="AC365" s="3"/>
      <c r="AD365" s="5"/>
      <c r="AS365" s="2"/>
      <c r="BE365" s="5"/>
      <c r="BF365" s="43"/>
      <c r="BG365" s="43"/>
      <c r="BH365" s="43"/>
      <c r="BK365" s="44"/>
      <c r="BL365" s="44"/>
      <c r="BM365" s="5"/>
      <c r="BN365" s="5"/>
      <c r="BO365" s="44"/>
      <c r="BP365" s="44"/>
      <c r="BQ365" s="44"/>
      <c r="BR365" s="44"/>
    </row>
    <row r="366" spans="1:70" s="6" customForma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2"/>
      <c r="W366" s="3"/>
      <c r="X366" s="4"/>
      <c r="Y366" s="42"/>
      <c r="Z366" s="3"/>
      <c r="AA366" s="3"/>
      <c r="AB366" s="3"/>
      <c r="AC366" s="3"/>
      <c r="AD366" s="5"/>
      <c r="AS366" s="2"/>
      <c r="BE366" s="5"/>
      <c r="BF366" s="43"/>
      <c r="BG366" s="43"/>
      <c r="BH366" s="43"/>
      <c r="BK366" s="44"/>
      <c r="BL366" s="44"/>
      <c r="BM366" s="5"/>
      <c r="BN366" s="5"/>
      <c r="BO366" s="44"/>
      <c r="BP366" s="44"/>
      <c r="BQ366" s="44"/>
      <c r="BR366" s="44"/>
    </row>
    <row r="367" spans="1:70" s="6" customForma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2"/>
      <c r="W367" s="3"/>
      <c r="X367" s="4"/>
      <c r="Y367" s="42"/>
      <c r="Z367" s="3"/>
      <c r="AA367" s="3"/>
      <c r="AB367" s="3"/>
      <c r="AC367" s="3"/>
      <c r="AD367" s="5"/>
      <c r="AS367" s="2"/>
      <c r="BE367" s="5"/>
      <c r="BF367" s="43"/>
      <c r="BG367" s="43"/>
      <c r="BH367" s="43"/>
      <c r="BK367" s="44"/>
      <c r="BL367" s="44"/>
      <c r="BM367" s="5"/>
      <c r="BN367" s="5"/>
      <c r="BO367" s="44"/>
      <c r="BP367" s="44"/>
      <c r="BQ367" s="44"/>
      <c r="BR367" s="44"/>
    </row>
    <row r="368" spans="1:70" s="6" customForma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2"/>
      <c r="W368" s="3"/>
      <c r="X368" s="4"/>
      <c r="Y368" s="42"/>
      <c r="Z368" s="3"/>
      <c r="AA368" s="3"/>
      <c r="AB368" s="3"/>
      <c r="AC368" s="3"/>
      <c r="AD368" s="5"/>
      <c r="AS368" s="2"/>
      <c r="BE368" s="5"/>
      <c r="BF368" s="43"/>
      <c r="BG368" s="43"/>
      <c r="BH368" s="43"/>
      <c r="BK368" s="44"/>
      <c r="BL368" s="44"/>
      <c r="BM368" s="5"/>
      <c r="BN368" s="5"/>
      <c r="BO368" s="44"/>
      <c r="BP368" s="44"/>
      <c r="BQ368" s="44"/>
      <c r="BR368" s="44"/>
    </row>
    <row r="369" spans="1:70" s="6" customForma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2"/>
      <c r="W369" s="3"/>
      <c r="X369" s="4"/>
      <c r="Y369" s="42"/>
      <c r="Z369" s="3"/>
      <c r="AA369" s="3"/>
      <c r="AB369" s="3"/>
      <c r="AC369" s="3"/>
      <c r="AD369" s="5"/>
      <c r="AS369" s="2"/>
      <c r="BE369" s="5"/>
      <c r="BF369" s="43"/>
      <c r="BG369" s="43"/>
      <c r="BH369" s="43"/>
      <c r="BK369" s="44"/>
      <c r="BL369" s="44"/>
      <c r="BM369" s="5"/>
      <c r="BN369" s="5"/>
      <c r="BO369" s="44"/>
      <c r="BP369" s="44"/>
      <c r="BQ369" s="44"/>
      <c r="BR369" s="44"/>
    </row>
    <row r="370" spans="1:70" s="6" customForma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2"/>
      <c r="W370" s="3"/>
      <c r="X370" s="4"/>
      <c r="Y370" s="42"/>
      <c r="Z370" s="3"/>
      <c r="AA370" s="3"/>
      <c r="AB370" s="3"/>
      <c r="AC370" s="3"/>
      <c r="AD370" s="5"/>
      <c r="AS370" s="2"/>
      <c r="BE370" s="5"/>
      <c r="BF370" s="43"/>
      <c r="BG370" s="43"/>
      <c r="BH370" s="43"/>
      <c r="BK370" s="44"/>
      <c r="BL370" s="44"/>
      <c r="BM370" s="5"/>
      <c r="BN370" s="5"/>
      <c r="BO370" s="44"/>
      <c r="BP370" s="44"/>
      <c r="BQ370" s="44"/>
      <c r="BR370" s="44"/>
    </row>
    <row r="371" spans="1:70" s="6" customForma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2"/>
      <c r="W371" s="3"/>
      <c r="X371" s="4"/>
      <c r="Y371" s="42"/>
      <c r="Z371" s="3"/>
      <c r="AA371" s="3"/>
      <c r="AB371" s="3"/>
      <c r="AC371" s="3"/>
      <c r="AD371" s="5"/>
      <c r="AS371" s="2"/>
      <c r="BE371" s="5"/>
      <c r="BF371" s="43"/>
      <c r="BG371" s="43"/>
      <c r="BH371" s="43"/>
      <c r="BK371" s="44"/>
      <c r="BL371" s="44"/>
      <c r="BM371" s="5"/>
      <c r="BN371" s="5"/>
      <c r="BO371" s="44"/>
      <c r="BP371" s="44"/>
      <c r="BQ371" s="44"/>
      <c r="BR371" s="44"/>
    </row>
    <row r="372" spans="1:70" s="6" customForma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2"/>
      <c r="W372" s="3"/>
      <c r="X372" s="4"/>
      <c r="Y372" s="42"/>
      <c r="Z372" s="3"/>
      <c r="AA372" s="3"/>
      <c r="AB372" s="3"/>
      <c r="AC372" s="3"/>
      <c r="AD372" s="5"/>
      <c r="AS372" s="2"/>
      <c r="BE372" s="5"/>
      <c r="BF372" s="43"/>
      <c r="BG372" s="43"/>
      <c r="BH372" s="43"/>
      <c r="BK372" s="44"/>
      <c r="BL372" s="44"/>
      <c r="BM372" s="5"/>
      <c r="BN372" s="5"/>
      <c r="BO372" s="44"/>
      <c r="BP372" s="44"/>
      <c r="BQ372" s="44"/>
      <c r="BR372" s="44"/>
    </row>
    <row r="373" spans="1:70" s="6" customForma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2"/>
      <c r="W373" s="3"/>
      <c r="X373" s="4"/>
      <c r="Y373" s="42"/>
      <c r="Z373" s="3"/>
      <c r="AA373" s="3"/>
      <c r="AB373" s="3"/>
      <c r="AC373" s="3"/>
      <c r="AD373" s="5"/>
      <c r="AS373" s="2"/>
      <c r="BE373" s="5"/>
      <c r="BF373" s="43"/>
      <c r="BG373" s="43"/>
      <c r="BH373" s="43"/>
      <c r="BK373" s="44"/>
      <c r="BL373" s="44"/>
      <c r="BM373" s="5"/>
      <c r="BN373" s="5"/>
      <c r="BO373" s="44"/>
      <c r="BP373" s="44"/>
      <c r="BQ373" s="44"/>
      <c r="BR373" s="44"/>
    </row>
    <row r="374" spans="1:70" s="6" customForma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2"/>
      <c r="W374" s="3"/>
      <c r="X374" s="4"/>
      <c r="Y374" s="42"/>
      <c r="Z374" s="3"/>
      <c r="AA374" s="3"/>
      <c r="AB374" s="3"/>
      <c r="AC374" s="3"/>
      <c r="AD374" s="5"/>
      <c r="AS374" s="2"/>
      <c r="BE374" s="5"/>
      <c r="BF374" s="43"/>
      <c r="BG374" s="43"/>
      <c r="BH374" s="43"/>
      <c r="BK374" s="44"/>
      <c r="BL374" s="44"/>
      <c r="BM374" s="5"/>
      <c r="BN374" s="5"/>
      <c r="BO374" s="44"/>
      <c r="BP374" s="44"/>
      <c r="BQ374" s="44"/>
      <c r="BR374" s="44"/>
    </row>
    <row r="375" spans="1:70" s="6" customForma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2"/>
      <c r="W375" s="3"/>
      <c r="X375" s="4"/>
      <c r="Y375" s="42"/>
      <c r="Z375" s="3"/>
      <c r="AA375" s="3"/>
      <c r="AB375" s="3"/>
      <c r="AC375" s="3"/>
      <c r="AD375" s="5"/>
      <c r="AS375" s="2"/>
      <c r="BE375" s="5"/>
      <c r="BF375" s="43"/>
      <c r="BG375" s="43"/>
      <c r="BH375" s="43"/>
      <c r="BK375" s="44"/>
      <c r="BL375" s="44"/>
      <c r="BM375" s="5"/>
      <c r="BN375" s="5"/>
      <c r="BO375" s="44"/>
      <c r="BP375" s="44"/>
      <c r="BQ375" s="44"/>
      <c r="BR375" s="44"/>
    </row>
    <row r="376" spans="1:70" s="6" customForma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2"/>
      <c r="W376" s="3"/>
      <c r="X376" s="4"/>
      <c r="Y376" s="42"/>
      <c r="Z376" s="3"/>
      <c r="AA376" s="3"/>
      <c r="AB376" s="3"/>
      <c r="AC376" s="3"/>
      <c r="AD376" s="5"/>
      <c r="AS376" s="2"/>
      <c r="BE376" s="5"/>
      <c r="BF376" s="43"/>
      <c r="BG376" s="43"/>
      <c r="BH376" s="43"/>
      <c r="BK376" s="44"/>
      <c r="BL376" s="44"/>
      <c r="BM376" s="5"/>
      <c r="BN376" s="5"/>
      <c r="BO376" s="44"/>
      <c r="BP376" s="44"/>
      <c r="BQ376" s="44"/>
      <c r="BR376" s="44"/>
    </row>
    <row r="377" spans="1:70" s="6" customForma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2"/>
      <c r="W377" s="3"/>
      <c r="X377" s="4"/>
      <c r="Y377" s="42"/>
      <c r="Z377" s="3"/>
      <c r="AA377" s="3"/>
      <c r="AB377" s="3"/>
      <c r="AC377" s="3"/>
      <c r="AD377" s="5"/>
      <c r="AS377" s="2"/>
      <c r="BE377" s="5"/>
      <c r="BF377" s="43"/>
      <c r="BG377" s="43"/>
      <c r="BH377" s="43"/>
      <c r="BK377" s="44"/>
      <c r="BL377" s="44"/>
      <c r="BM377" s="5"/>
      <c r="BN377" s="5"/>
      <c r="BO377" s="44"/>
      <c r="BP377" s="44"/>
      <c r="BQ377" s="44"/>
      <c r="BR377" s="44"/>
    </row>
    <row r="378" spans="1:70" s="6" customForma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2"/>
      <c r="W378" s="3"/>
      <c r="X378" s="4"/>
      <c r="Y378" s="42"/>
      <c r="Z378" s="3"/>
      <c r="AA378" s="3"/>
      <c r="AB378" s="3"/>
      <c r="AC378" s="3"/>
      <c r="AD378" s="5"/>
      <c r="AS378" s="2"/>
      <c r="BE378" s="5"/>
      <c r="BF378" s="43"/>
      <c r="BG378" s="43"/>
      <c r="BH378" s="43"/>
      <c r="BK378" s="44"/>
      <c r="BL378" s="44"/>
      <c r="BM378" s="5"/>
      <c r="BN378" s="5"/>
      <c r="BO378" s="44"/>
      <c r="BP378" s="44"/>
      <c r="BQ378" s="44"/>
      <c r="BR378" s="44"/>
    </row>
    <row r="379" spans="1:70" s="6" customForma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2"/>
      <c r="W379" s="3"/>
      <c r="X379" s="4"/>
      <c r="Y379" s="42"/>
      <c r="Z379" s="3"/>
      <c r="AA379" s="3"/>
      <c r="AB379" s="3"/>
      <c r="AC379" s="3"/>
      <c r="AD379" s="5"/>
      <c r="AS379" s="2"/>
      <c r="BE379" s="5"/>
      <c r="BF379" s="43"/>
      <c r="BG379" s="43"/>
      <c r="BH379" s="43"/>
      <c r="BK379" s="44"/>
      <c r="BL379" s="44"/>
      <c r="BM379" s="5"/>
      <c r="BN379" s="5"/>
      <c r="BO379" s="44"/>
      <c r="BP379" s="44"/>
      <c r="BQ379" s="44"/>
      <c r="BR379" s="44"/>
    </row>
    <row r="380" spans="1:70" s="6" customForma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2"/>
      <c r="W380" s="3"/>
      <c r="X380" s="4"/>
      <c r="Y380" s="42"/>
      <c r="Z380" s="3"/>
      <c r="AA380" s="3"/>
      <c r="AB380" s="3"/>
      <c r="AC380" s="3"/>
      <c r="AD380" s="5"/>
      <c r="AS380" s="2"/>
      <c r="BE380" s="5"/>
      <c r="BF380" s="43"/>
      <c r="BG380" s="43"/>
      <c r="BH380" s="43"/>
      <c r="BK380" s="44"/>
      <c r="BL380" s="44"/>
      <c r="BM380" s="5"/>
      <c r="BN380" s="5"/>
      <c r="BO380" s="44"/>
      <c r="BP380" s="44"/>
      <c r="BQ380" s="44"/>
      <c r="BR380" s="44"/>
    </row>
    <row r="381" spans="1:70" s="6" customForma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2"/>
      <c r="W381" s="3"/>
      <c r="X381" s="4"/>
      <c r="Y381" s="42"/>
      <c r="Z381" s="3"/>
      <c r="AA381" s="3"/>
      <c r="AB381" s="3"/>
      <c r="AC381" s="3"/>
      <c r="AD381" s="5"/>
      <c r="AS381" s="2"/>
      <c r="BE381" s="5"/>
      <c r="BF381" s="43"/>
      <c r="BG381" s="43"/>
      <c r="BH381" s="43"/>
      <c r="BK381" s="44"/>
      <c r="BL381" s="44"/>
      <c r="BM381" s="5"/>
      <c r="BN381" s="5"/>
      <c r="BO381" s="44"/>
      <c r="BP381" s="44"/>
      <c r="BQ381" s="44"/>
      <c r="BR381" s="44"/>
    </row>
    <row r="382" spans="1:70" s="6" customForma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2"/>
      <c r="W382" s="3"/>
      <c r="X382" s="4"/>
      <c r="Y382" s="42"/>
      <c r="Z382" s="3"/>
      <c r="AA382" s="3"/>
      <c r="AB382" s="3"/>
      <c r="AC382" s="3"/>
      <c r="AD382" s="5"/>
      <c r="AS382" s="2"/>
      <c r="BE382" s="5"/>
      <c r="BF382" s="43"/>
      <c r="BG382" s="43"/>
      <c r="BH382" s="43"/>
      <c r="BK382" s="44"/>
      <c r="BL382" s="44"/>
      <c r="BM382" s="5"/>
      <c r="BN382" s="5"/>
      <c r="BO382" s="44"/>
      <c r="BP382" s="44"/>
      <c r="BQ382" s="44"/>
      <c r="BR382" s="44"/>
    </row>
    <row r="383" spans="1:70" s="6" customForma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2"/>
      <c r="W383" s="3"/>
      <c r="X383" s="4"/>
      <c r="Y383" s="42"/>
      <c r="Z383" s="3"/>
      <c r="AA383" s="3"/>
      <c r="AB383" s="3"/>
      <c r="AC383" s="3"/>
      <c r="AD383" s="5"/>
      <c r="AS383" s="2"/>
      <c r="BE383" s="5"/>
      <c r="BF383" s="43"/>
      <c r="BG383" s="43"/>
      <c r="BH383" s="43"/>
      <c r="BK383" s="44"/>
      <c r="BL383" s="44"/>
      <c r="BM383" s="5"/>
      <c r="BN383" s="5"/>
      <c r="BO383" s="44"/>
      <c r="BP383" s="44"/>
      <c r="BQ383" s="44"/>
      <c r="BR383" s="44"/>
    </row>
    <row r="384" spans="1:70" s="6" customForma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2"/>
      <c r="W384" s="3"/>
      <c r="X384" s="4"/>
      <c r="Y384" s="42"/>
      <c r="Z384" s="3"/>
      <c r="AA384" s="3"/>
      <c r="AB384" s="3"/>
      <c r="AC384" s="3"/>
      <c r="AD384" s="5"/>
      <c r="AS384" s="2"/>
      <c r="BE384" s="5"/>
      <c r="BF384" s="43"/>
      <c r="BG384" s="43"/>
      <c r="BH384" s="43"/>
      <c r="BK384" s="44"/>
      <c r="BL384" s="44"/>
      <c r="BM384" s="5"/>
      <c r="BN384" s="5"/>
      <c r="BO384" s="44"/>
      <c r="BP384" s="44"/>
      <c r="BQ384" s="44"/>
      <c r="BR384" s="44"/>
    </row>
    <row r="385" spans="1:70" s="6" customForma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2"/>
      <c r="W385" s="3"/>
      <c r="X385" s="4"/>
      <c r="Y385" s="42"/>
      <c r="Z385" s="3"/>
      <c r="AA385" s="3"/>
      <c r="AB385" s="3"/>
      <c r="AC385" s="3"/>
      <c r="AD385" s="5"/>
      <c r="AS385" s="2"/>
      <c r="BE385" s="5"/>
      <c r="BF385" s="43"/>
      <c r="BG385" s="43"/>
      <c r="BH385" s="43"/>
      <c r="BK385" s="44"/>
      <c r="BL385" s="44"/>
      <c r="BM385" s="5"/>
      <c r="BN385" s="5"/>
      <c r="BO385" s="44"/>
      <c r="BP385" s="44"/>
      <c r="BQ385" s="44"/>
      <c r="BR385" s="44"/>
    </row>
    <row r="386" spans="1:70" s="6" customForma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2"/>
      <c r="W386" s="3"/>
      <c r="X386" s="4"/>
      <c r="Y386" s="42"/>
      <c r="Z386" s="3"/>
      <c r="AA386" s="3"/>
      <c r="AB386" s="3"/>
      <c r="AC386" s="3"/>
      <c r="AD386" s="5"/>
      <c r="AS386" s="2"/>
      <c r="BE386" s="5"/>
      <c r="BF386" s="43"/>
      <c r="BG386" s="43"/>
      <c r="BH386" s="43"/>
      <c r="BK386" s="44"/>
      <c r="BL386" s="44"/>
      <c r="BM386" s="5"/>
      <c r="BN386" s="5"/>
      <c r="BO386" s="44"/>
      <c r="BP386" s="44"/>
      <c r="BQ386" s="44"/>
      <c r="BR386" s="44"/>
    </row>
    <row r="387" spans="1:70" s="6" customForma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2"/>
      <c r="W387" s="3"/>
      <c r="X387" s="4"/>
      <c r="Y387" s="42"/>
      <c r="Z387" s="3"/>
      <c r="AA387" s="3"/>
      <c r="AB387" s="3"/>
      <c r="AC387" s="3"/>
      <c r="AD387" s="5"/>
      <c r="AS387" s="2"/>
      <c r="BE387" s="5"/>
      <c r="BF387" s="43"/>
      <c r="BG387" s="43"/>
      <c r="BH387" s="43"/>
      <c r="BK387" s="44"/>
      <c r="BL387" s="44"/>
      <c r="BM387" s="5"/>
      <c r="BN387" s="5"/>
      <c r="BO387" s="44"/>
      <c r="BP387" s="44"/>
      <c r="BQ387" s="44"/>
      <c r="BR387" s="44"/>
    </row>
    <row r="388" spans="1:70" s="6" customForma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2"/>
      <c r="W388" s="3"/>
      <c r="X388" s="4"/>
      <c r="Y388" s="42"/>
      <c r="Z388" s="3"/>
      <c r="AA388" s="3"/>
      <c r="AB388" s="3"/>
      <c r="AC388" s="3"/>
      <c r="AD388" s="5"/>
      <c r="AS388" s="2"/>
      <c r="BE388" s="5"/>
      <c r="BF388" s="43"/>
      <c r="BG388" s="43"/>
      <c r="BH388" s="43"/>
      <c r="BK388" s="44"/>
      <c r="BL388" s="44"/>
      <c r="BM388" s="5"/>
      <c r="BN388" s="5"/>
      <c r="BO388" s="44"/>
      <c r="BP388" s="44"/>
      <c r="BQ388" s="44"/>
      <c r="BR388" s="44"/>
    </row>
    <row r="389" spans="1:70" s="6" customForma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2"/>
      <c r="W389" s="3"/>
      <c r="X389" s="4"/>
      <c r="Y389" s="42"/>
      <c r="Z389" s="3"/>
      <c r="AA389" s="3"/>
      <c r="AB389" s="3"/>
      <c r="AC389" s="3"/>
      <c r="AD389" s="5"/>
      <c r="AS389" s="2"/>
      <c r="BE389" s="5"/>
      <c r="BF389" s="43"/>
      <c r="BG389" s="43"/>
      <c r="BH389" s="43"/>
      <c r="BK389" s="44"/>
      <c r="BL389" s="44"/>
      <c r="BM389" s="5"/>
      <c r="BN389" s="5"/>
      <c r="BO389" s="44"/>
      <c r="BP389" s="44"/>
      <c r="BQ389" s="44"/>
      <c r="BR389" s="44"/>
    </row>
    <row r="390" spans="1:70" s="6" customForma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2"/>
      <c r="W390" s="3"/>
      <c r="X390" s="4"/>
      <c r="Y390" s="42"/>
      <c r="Z390" s="3"/>
      <c r="AA390" s="3"/>
      <c r="AB390" s="3"/>
      <c r="AC390" s="3"/>
      <c r="AD390" s="5"/>
      <c r="AS390" s="2"/>
      <c r="BE390" s="5"/>
      <c r="BF390" s="43"/>
      <c r="BG390" s="43"/>
      <c r="BH390" s="43"/>
      <c r="BK390" s="44"/>
      <c r="BL390" s="44"/>
      <c r="BM390" s="5"/>
      <c r="BN390" s="5"/>
      <c r="BO390" s="44"/>
      <c r="BP390" s="44"/>
      <c r="BQ390" s="44"/>
      <c r="BR390" s="44"/>
    </row>
    <row r="391" spans="1:70" s="6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2"/>
      <c r="W391" s="3"/>
      <c r="X391" s="4"/>
      <c r="Y391" s="42"/>
      <c r="Z391" s="3"/>
      <c r="AA391" s="3"/>
      <c r="AB391" s="3"/>
      <c r="AC391" s="3"/>
      <c r="AD391" s="5"/>
      <c r="AS391" s="2"/>
      <c r="BE391" s="5"/>
      <c r="BF391" s="43"/>
      <c r="BG391" s="43"/>
      <c r="BH391" s="43"/>
      <c r="BK391" s="44"/>
      <c r="BL391" s="44"/>
      <c r="BM391" s="5"/>
      <c r="BN391" s="5"/>
      <c r="BO391" s="44"/>
      <c r="BP391" s="44"/>
      <c r="BQ391" s="44"/>
      <c r="BR391" s="44"/>
    </row>
    <row r="392" spans="1:70" s="6" customForma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2"/>
      <c r="W392" s="3"/>
      <c r="X392" s="4"/>
      <c r="Y392" s="42"/>
      <c r="Z392" s="3"/>
      <c r="AA392" s="3"/>
      <c r="AB392" s="3"/>
      <c r="AC392" s="3"/>
      <c r="AD392" s="5"/>
      <c r="AS392" s="2"/>
      <c r="BE392" s="5"/>
      <c r="BF392" s="43"/>
      <c r="BG392" s="43"/>
      <c r="BH392" s="43"/>
      <c r="BK392" s="44"/>
      <c r="BL392" s="44"/>
      <c r="BM392" s="5"/>
      <c r="BN392" s="5"/>
      <c r="BO392" s="44"/>
      <c r="BP392" s="44"/>
      <c r="BQ392" s="44"/>
      <c r="BR392" s="44"/>
    </row>
    <row r="393" spans="1:70" s="6" customForma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2"/>
      <c r="W393" s="3"/>
      <c r="X393" s="4"/>
      <c r="Y393" s="42"/>
      <c r="Z393" s="3"/>
      <c r="AA393" s="3"/>
      <c r="AB393" s="3"/>
      <c r="AC393" s="3"/>
      <c r="AD393" s="5"/>
      <c r="AS393" s="2"/>
      <c r="BE393" s="5"/>
      <c r="BF393" s="43"/>
      <c r="BG393" s="43"/>
      <c r="BH393" s="43"/>
      <c r="BK393" s="44"/>
      <c r="BL393" s="44"/>
      <c r="BM393" s="5"/>
      <c r="BN393" s="5"/>
      <c r="BO393" s="44"/>
      <c r="BP393" s="44"/>
      <c r="BQ393" s="44"/>
      <c r="BR393" s="44"/>
    </row>
    <row r="394" spans="1:70" s="6" customForma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2"/>
      <c r="W394" s="3"/>
      <c r="X394" s="4"/>
      <c r="Y394" s="42"/>
      <c r="Z394" s="3"/>
      <c r="AA394" s="3"/>
      <c r="AB394" s="3"/>
      <c r="AC394" s="3"/>
      <c r="AD394" s="5"/>
      <c r="AS394" s="2"/>
      <c r="BE394" s="5"/>
      <c r="BF394" s="43"/>
      <c r="BG394" s="43"/>
      <c r="BH394" s="43"/>
      <c r="BK394" s="44"/>
      <c r="BL394" s="44"/>
      <c r="BM394" s="5"/>
      <c r="BN394" s="5"/>
      <c r="BO394" s="44"/>
      <c r="BP394" s="44"/>
      <c r="BQ394" s="44"/>
      <c r="BR394" s="44"/>
    </row>
    <row r="395" spans="1:70" s="6" customForma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2"/>
      <c r="W395" s="3"/>
      <c r="X395" s="4"/>
      <c r="Y395" s="42"/>
      <c r="Z395" s="3"/>
      <c r="AA395" s="3"/>
      <c r="AB395" s="3"/>
      <c r="AC395" s="3"/>
      <c r="AD395" s="5"/>
      <c r="AS395" s="2"/>
      <c r="BE395" s="5"/>
      <c r="BF395" s="43"/>
      <c r="BG395" s="43"/>
      <c r="BH395" s="43"/>
      <c r="BK395" s="44"/>
      <c r="BL395" s="44"/>
      <c r="BM395" s="5"/>
      <c r="BN395" s="5"/>
      <c r="BO395" s="44"/>
      <c r="BP395" s="44"/>
      <c r="BQ395" s="44"/>
      <c r="BR395" s="44"/>
    </row>
    <row r="396" spans="1:70" s="6" customForma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2"/>
      <c r="W396" s="3"/>
      <c r="X396" s="4"/>
      <c r="Y396" s="42"/>
      <c r="Z396" s="3"/>
      <c r="AA396" s="3"/>
      <c r="AB396" s="3"/>
      <c r="AC396" s="3"/>
      <c r="AD396" s="5"/>
      <c r="AS396" s="2"/>
      <c r="BE396" s="5"/>
      <c r="BF396" s="43"/>
      <c r="BG396" s="43"/>
      <c r="BH396" s="43"/>
      <c r="BK396" s="44"/>
      <c r="BL396" s="44"/>
      <c r="BM396" s="5"/>
      <c r="BN396" s="5"/>
      <c r="BO396" s="44"/>
      <c r="BP396" s="44"/>
      <c r="BQ396" s="44"/>
      <c r="BR396" s="44"/>
    </row>
    <row r="397" spans="1:70" s="6" customForma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2"/>
      <c r="W397" s="3"/>
      <c r="X397" s="4"/>
      <c r="Y397" s="42"/>
      <c r="Z397" s="3"/>
      <c r="AA397" s="3"/>
      <c r="AB397" s="3"/>
      <c r="AC397" s="3"/>
      <c r="AD397" s="5"/>
      <c r="AS397" s="2"/>
      <c r="BE397" s="5"/>
      <c r="BF397" s="43"/>
      <c r="BG397" s="43"/>
      <c r="BH397" s="43"/>
      <c r="BK397" s="44"/>
      <c r="BL397" s="44"/>
      <c r="BM397" s="5"/>
      <c r="BN397" s="5"/>
      <c r="BO397" s="44"/>
      <c r="BP397" s="44"/>
      <c r="BQ397" s="44"/>
      <c r="BR397" s="44"/>
    </row>
    <row r="398" spans="1:70" s="6" customForma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2"/>
      <c r="W398" s="3"/>
      <c r="X398" s="4"/>
      <c r="Y398" s="42"/>
      <c r="Z398" s="3"/>
      <c r="AA398" s="3"/>
      <c r="AB398" s="3"/>
      <c r="AC398" s="3"/>
      <c r="AD398" s="5"/>
      <c r="AS398" s="2"/>
      <c r="BE398" s="5"/>
      <c r="BF398" s="43"/>
      <c r="BG398" s="43"/>
      <c r="BH398" s="43"/>
      <c r="BK398" s="44"/>
      <c r="BL398" s="44"/>
      <c r="BM398" s="5"/>
      <c r="BN398" s="5"/>
      <c r="BO398" s="44"/>
      <c r="BP398" s="44"/>
      <c r="BQ398" s="44"/>
      <c r="BR398" s="44"/>
    </row>
    <row r="399" spans="1:70" s="6" customForma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2"/>
      <c r="W399" s="3"/>
      <c r="X399" s="4"/>
      <c r="Y399" s="42"/>
      <c r="Z399" s="3"/>
      <c r="AA399" s="3"/>
      <c r="AB399" s="3"/>
      <c r="AC399" s="3"/>
      <c r="AD399" s="5"/>
      <c r="AS399" s="2"/>
      <c r="BE399" s="5"/>
      <c r="BF399" s="43"/>
      <c r="BG399" s="43"/>
      <c r="BH399" s="43"/>
      <c r="BK399" s="44"/>
      <c r="BL399" s="44"/>
      <c r="BM399" s="5"/>
      <c r="BN399" s="5"/>
      <c r="BO399" s="44"/>
      <c r="BP399" s="44"/>
      <c r="BQ399" s="44"/>
      <c r="BR399" s="44"/>
    </row>
    <row r="400" spans="1:70" s="6" customForma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2"/>
      <c r="W400" s="3"/>
      <c r="X400" s="4"/>
      <c r="Y400" s="42"/>
      <c r="Z400" s="3"/>
      <c r="AA400" s="3"/>
      <c r="AB400" s="3"/>
      <c r="AC400" s="3"/>
      <c r="AD400" s="5"/>
      <c r="AS400" s="2"/>
      <c r="BE400" s="5"/>
      <c r="BF400" s="43"/>
      <c r="BG400" s="43"/>
      <c r="BH400" s="43"/>
      <c r="BK400" s="44"/>
      <c r="BL400" s="44"/>
      <c r="BM400" s="5"/>
      <c r="BN400" s="5"/>
      <c r="BO400" s="44"/>
      <c r="BP400" s="44"/>
      <c r="BQ400" s="44"/>
      <c r="BR400" s="44"/>
    </row>
    <row r="401" spans="1:70" s="6" customForma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2"/>
      <c r="W401" s="3"/>
      <c r="X401" s="4"/>
      <c r="Y401" s="42"/>
      <c r="Z401" s="3"/>
      <c r="AA401" s="3"/>
      <c r="AB401" s="3"/>
      <c r="AC401" s="3"/>
      <c r="AD401" s="5"/>
      <c r="AS401" s="2"/>
      <c r="BE401" s="5"/>
      <c r="BF401" s="43"/>
      <c r="BG401" s="43"/>
      <c r="BH401" s="43"/>
      <c r="BK401" s="44"/>
      <c r="BL401" s="44"/>
      <c r="BM401" s="5"/>
      <c r="BN401" s="5"/>
      <c r="BO401" s="44"/>
      <c r="BP401" s="44"/>
      <c r="BQ401" s="44"/>
      <c r="BR401" s="44"/>
    </row>
    <row r="402" spans="1:70" s="6" customForma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2"/>
      <c r="W402" s="3"/>
      <c r="X402" s="4"/>
      <c r="Y402" s="42"/>
      <c r="Z402" s="3"/>
      <c r="AA402" s="3"/>
      <c r="AB402" s="3"/>
      <c r="AC402" s="3"/>
      <c r="AD402" s="5"/>
      <c r="AS402" s="2"/>
      <c r="BE402" s="5"/>
      <c r="BF402" s="43"/>
      <c r="BG402" s="43"/>
      <c r="BH402" s="43"/>
      <c r="BK402" s="44"/>
      <c r="BL402" s="44"/>
      <c r="BM402" s="5"/>
      <c r="BN402" s="5"/>
      <c r="BO402" s="44"/>
      <c r="BP402" s="44"/>
      <c r="BQ402" s="44"/>
      <c r="BR402" s="44"/>
    </row>
    <row r="403" spans="1:70" s="6" customForma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2"/>
      <c r="W403" s="3"/>
      <c r="X403" s="4"/>
      <c r="Y403" s="42"/>
      <c r="Z403" s="3"/>
      <c r="AA403" s="3"/>
      <c r="AB403" s="3"/>
      <c r="AC403" s="3"/>
      <c r="AD403" s="5"/>
      <c r="AS403" s="2"/>
      <c r="BE403" s="5"/>
      <c r="BF403" s="43"/>
      <c r="BG403" s="43"/>
      <c r="BH403" s="43"/>
      <c r="BK403" s="44"/>
      <c r="BL403" s="44"/>
      <c r="BM403" s="5"/>
      <c r="BN403" s="5"/>
      <c r="BO403" s="44"/>
      <c r="BP403" s="44"/>
      <c r="BQ403" s="44"/>
      <c r="BR403" s="44"/>
    </row>
    <row r="404" spans="1:70" s="6" customForma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2"/>
      <c r="W404" s="3"/>
      <c r="X404" s="4"/>
      <c r="Y404" s="42"/>
      <c r="Z404" s="3"/>
      <c r="AA404" s="3"/>
      <c r="AB404" s="3"/>
      <c r="AC404" s="3"/>
      <c r="AD404" s="5"/>
      <c r="AS404" s="2"/>
      <c r="BE404" s="5"/>
      <c r="BF404" s="43"/>
      <c r="BG404" s="43"/>
      <c r="BH404" s="43"/>
      <c r="BK404" s="44"/>
      <c r="BL404" s="44"/>
      <c r="BM404" s="5"/>
      <c r="BN404" s="5"/>
      <c r="BO404" s="44"/>
      <c r="BP404" s="44"/>
      <c r="BQ404" s="44"/>
      <c r="BR404" s="44"/>
    </row>
    <row r="405" spans="1:70" s="6" customForma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2"/>
      <c r="W405" s="3"/>
      <c r="X405" s="4"/>
      <c r="Y405" s="42"/>
      <c r="Z405" s="3"/>
      <c r="AA405" s="3"/>
      <c r="AB405" s="3"/>
      <c r="AC405" s="3"/>
      <c r="AD405" s="5"/>
      <c r="AS405" s="2"/>
      <c r="BE405" s="5"/>
      <c r="BF405" s="43"/>
      <c r="BG405" s="43"/>
      <c r="BH405" s="43"/>
      <c r="BK405" s="44"/>
      <c r="BL405" s="44"/>
      <c r="BM405" s="5"/>
      <c r="BN405" s="5"/>
      <c r="BO405" s="44"/>
      <c r="BP405" s="44"/>
      <c r="BQ405" s="44"/>
      <c r="BR405" s="44"/>
    </row>
    <row r="406" spans="1:70" s="6" customForma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2"/>
      <c r="W406" s="3"/>
      <c r="X406" s="4"/>
      <c r="Y406" s="42"/>
      <c r="Z406" s="3"/>
      <c r="AA406" s="3"/>
      <c r="AB406" s="3"/>
      <c r="AC406" s="3"/>
      <c r="AD406" s="5"/>
      <c r="AS406" s="2"/>
      <c r="BE406" s="5"/>
      <c r="BF406" s="43"/>
      <c r="BG406" s="43"/>
      <c r="BH406" s="43"/>
      <c r="BK406" s="44"/>
      <c r="BL406" s="44"/>
      <c r="BM406" s="5"/>
      <c r="BN406" s="5"/>
      <c r="BO406" s="44"/>
      <c r="BP406" s="44"/>
      <c r="BQ406" s="44"/>
      <c r="BR406" s="44"/>
    </row>
    <row r="407" spans="1:70" s="6" customForma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2"/>
      <c r="W407" s="3"/>
      <c r="X407" s="4"/>
      <c r="Y407" s="42"/>
      <c r="Z407" s="3"/>
      <c r="AA407" s="3"/>
      <c r="AB407" s="3"/>
      <c r="AC407" s="3"/>
      <c r="AD407" s="5"/>
      <c r="AS407" s="2"/>
      <c r="BE407" s="5"/>
      <c r="BF407" s="43"/>
      <c r="BG407" s="43"/>
      <c r="BH407" s="43"/>
      <c r="BK407" s="44"/>
      <c r="BL407" s="44"/>
      <c r="BM407" s="5"/>
      <c r="BN407" s="5"/>
      <c r="BO407" s="44"/>
      <c r="BP407" s="44"/>
      <c r="BQ407" s="44"/>
      <c r="BR407" s="44"/>
    </row>
    <row r="408" spans="1:70" s="6" customForma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2"/>
      <c r="W408" s="3"/>
      <c r="X408" s="4"/>
      <c r="Y408" s="42"/>
      <c r="Z408" s="3"/>
      <c r="AA408" s="3"/>
      <c r="AB408" s="3"/>
      <c r="AC408" s="3"/>
      <c r="AD408" s="5"/>
      <c r="AS408" s="2"/>
      <c r="BE408" s="5"/>
      <c r="BF408" s="43"/>
      <c r="BG408" s="43"/>
      <c r="BH408" s="43"/>
      <c r="BK408" s="44"/>
      <c r="BL408" s="44"/>
      <c r="BM408" s="5"/>
      <c r="BN408" s="5"/>
      <c r="BO408" s="44"/>
      <c r="BP408" s="44"/>
      <c r="BQ408" s="44"/>
      <c r="BR408" s="44"/>
    </row>
    <row r="409" spans="1:70" s="6" customForma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2"/>
      <c r="W409" s="3"/>
      <c r="X409" s="4"/>
      <c r="Y409" s="42"/>
      <c r="Z409" s="3"/>
      <c r="AA409" s="3"/>
      <c r="AB409" s="3"/>
      <c r="AC409" s="3"/>
      <c r="AD409" s="5"/>
      <c r="AS409" s="2"/>
      <c r="BE409" s="5"/>
      <c r="BF409" s="43"/>
      <c r="BG409" s="43"/>
      <c r="BH409" s="43"/>
      <c r="BK409" s="44"/>
      <c r="BL409" s="44"/>
      <c r="BM409" s="5"/>
      <c r="BN409" s="5"/>
      <c r="BO409" s="44"/>
      <c r="BP409" s="44"/>
      <c r="BQ409" s="44"/>
      <c r="BR409" s="44"/>
    </row>
    <row r="410" spans="1:70" s="6" customForma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2"/>
      <c r="W410" s="3"/>
      <c r="X410" s="4"/>
      <c r="Y410" s="42"/>
      <c r="Z410" s="3"/>
      <c r="AA410" s="3"/>
      <c r="AB410" s="3"/>
      <c r="AC410" s="3"/>
      <c r="AD410" s="5"/>
      <c r="AS410" s="2"/>
      <c r="BE410" s="5"/>
      <c r="BF410" s="43"/>
      <c r="BG410" s="43"/>
      <c r="BH410" s="43"/>
      <c r="BK410" s="44"/>
      <c r="BL410" s="44"/>
      <c r="BM410" s="5"/>
      <c r="BN410" s="5"/>
      <c r="BO410" s="44"/>
      <c r="BP410" s="44"/>
      <c r="BQ410" s="44"/>
      <c r="BR410" s="44"/>
    </row>
    <row r="411" spans="1:70" s="6" customForma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2"/>
      <c r="W411" s="3"/>
      <c r="X411" s="4"/>
      <c r="Y411" s="42"/>
      <c r="Z411" s="3"/>
      <c r="AA411" s="3"/>
      <c r="AB411" s="3"/>
      <c r="AC411" s="3"/>
      <c r="AD411" s="5"/>
      <c r="AS411" s="2"/>
      <c r="BE411" s="5"/>
      <c r="BF411" s="43"/>
      <c r="BG411" s="43"/>
      <c r="BH411" s="43"/>
      <c r="BK411" s="44"/>
      <c r="BL411" s="44"/>
      <c r="BM411" s="5"/>
      <c r="BN411" s="5"/>
      <c r="BO411" s="44"/>
      <c r="BP411" s="44"/>
      <c r="BQ411" s="44"/>
      <c r="BR411" s="44"/>
    </row>
    <row r="412" spans="1:70" s="6" customForma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2"/>
      <c r="W412" s="3"/>
      <c r="X412" s="4"/>
      <c r="Y412" s="42"/>
      <c r="Z412" s="3"/>
      <c r="AA412" s="3"/>
      <c r="AB412" s="3"/>
      <c r="AC412" s="3"/>
      <c r="AD412" s="5"/>
      <c r="AS412" s="2"/>
      <c r="BE412" s="5"/>
      <c r="BF412" s="43"/>
      <c r="BG412" s="43"/>
      <c r="BH412" s="43"/>
      <c r="BK412" s="44"/>
      <c r="BL412" s="44"/>
      <c r="BM412" s="5"/>
      <c r="BN412" s="5"/>
      <c r="BO412" s="44"/>
      <c r="BP412" s="44"/>
      <c r="BQ412" s="44"/>
      <c r="BR412" s="44"/>
    </row>
    <row r="413" spans="1:70" s="6" customForma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2"/>
      <c r="W413" s="3"/>
      <c r="X413" s="4"/>
      <c r="Y413" s="42"/>
      <c r="Z413" s="3"/>
      <c r="AA413" s="3"/>
      <c r="AB413" s="3"/>
      <c r="AC413" s="3"/>
      <c r="AD413" s="5"/>
      <c r="AS413" s="2"/>
      <c r="BE413" s="5"/>
      <c r="BF413" s="43"/>
      <c r="BG413" s="43"/>
      <c r="BH413" s="43"/>
      <c r="BK413" s="44"/>
      <c r="BL413" s="44"/>
      <c r="BM413" s="5"/>
      <c r="BN413" s="5"/>
      <c r="BO413" s="44"/>
      <c r="BP413" s="44"/>
      <c r="BQ413" s="44"/>
      <c r="BR413" s="44"/>
    </row>
    <row r="414" spans="1:70" s="6" customForma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2"/>
      <c r="W414" s="3"/>
      <c r="X414" s="4"/>
      <c r="Y414" s="42"/>
      <c r="Z414" s="3"/>
      <c r="AA414" s="3"/>
      <c r="AB414" s="3"/>
      <c r="AC414" s="3"/>
      <c r="AD414" s="5"/>
      <c r="AS414" s="2"/>
      <c r="BE414" s="5"/>
      <c r="BF414" s="43"/>
      <c r="BG414" s="43"/>
      <c r="BH414" s="43"/>
      <c r="BK414" s="44"/>
      <c r="BL414" s="44"/>
      <c r="BM414" s="5"/>
      <c r="BN414" s="5"/>
      <c r="BO414" s="44"/>
      <c r="BP414" s="44"/>
      <c r="BQ414" s="44"/>
      <c r="BR414" s="44"/>
    </row>
    <row r="415" spans="1:70" s="6" customForma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2"/>
      <c r="W415" s="3"/>
      <c r="X415" s="4"/>
      <c r="Y415" s="42"/>
      <c r="Z415" s="3"/>
      <c r="AA415" s="3"/>
      <c r="AB415" s="3"/>
      <c r="AC415" s="3"/>
      <c r="AD415" s="5"/>
      <c r="AS415" s="2"/>
      <c r="BE415" s="5"/>
      <c r="BF415" s="43"/>
      <c r="BG415" s="43"/>
      <c r="BH415" s="43"/>
      <c r="BK415" s="44"/>
      <c r="BL415" s="44"/>
      <c r="BM415" s="5"/>
      <c r="BN415" s="5"/>
      <c r="BO415" s="44"/>
      <c r="BP415" s="44"/>
      <c r="BQ415" s="44"/>
      <c r="BR415" s="44"/>
    </row>
    <row r="416" spans="1:70" s="6" customForma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2"/>
      <c r="W416" s="3"/>
      <c r="X416" s="4"/>
      <c r="Y416" s="42"/>
      <c r="Z416" s="3"/>
      <c r="AA416" s="3"/>
      <c r="AB416" s="3"/>
      <c r="AC416" s="3"/>
      <c r="AD416" s="5"/>
      <c r="AS416" s="2"/>
      <c r="BE416" s="5"/>
      <c r="BF416" s="43"/>
      <c r="BG416" s="43"/>
      <c r="BH416" s="43"/>
      <c r="BK416" s="44"/>
      <c r="BL416" s="44"/>
      <c r="BM416" s="5"/>
      <c r="BN416" s="5"/>
      <c r="BO416" s="44"/>
      <c r="BP416" s="44"/>
      <c r="BQ416" s="44"/>
      <c r="BR416" s="44"/>
    </row>
    <row r="417" spans="1:70" s="6" customForma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2"/>
      <c r="W417" s="3"/>
      <c r="X417" s="4"/>
      <c r="Y417" s="42"/>
      <c r="Z417" s="3"/>
      <c r="AA417" s="3"/>
      <c r="AB417" s="3"/>
      <c r="AC417" s="3"/>
      <c r="AD417" s="5"/>
      <c r="AS417" s="2"/>
      <c r="BE417" s="5"/>
      <c r="BF417" s="43"/>
      <c r="BG417" s="43"/>
      <c r="BH417" s="43"/>
      <c r="BK417" s="44"/>
      <c r="BL417" s="44"/>
      <c r="BM417" s="5"/>
      <c r="BN417" s="5"/>
      <c r="BO417" s="44"/>
      <c r="BP417" s="44"/>
      <c r="BQ417" s="44"/>
      <c r="BR417" s="44"/>
    </row>
    <row r="418" spans="1:70" s="6" customForma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2"/>
      <c r="W418" s="3"/>
      <c r="X418" s="4"/>
      <c r="Y418" s="42"/>
      <c r="Z418" s="3"/>
      <c r="AA418" s="3"/>
      <c r="AB418" s="3"/>
      <c r="AC418" s="3"/>
      <c r="AD418" s="5"/>
      <c r="AS418" s="2"/>
      <c r="BE418" s="5"/>
      <c r="BF418" s="43"/>
      <c r="BG418" s="43"/>
      <c r="BH418" s="43"/>
      <c r="BK418" s="44"/>
      <c r="BL418" s="44"/>
      <c r="BM418" s="5"/>
      <c r="BN418" s="5"/>
      <c r="BO418" s="44"/>
      <c r="BP418" s="44"/>
      <c r="BQ418" s="44"/>
      <c r="BR418" s="44"/>
    </row>
    <row r="419" spans="1:70" s="6" customForma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2"/>
      <c r="W419" s="3"/>
      <c r="X419" s="4"/>
      <c r="Y419" s="42"/>
      <c r="Z419" s="3"/>
      <c r="AA419" s="3"/>
      <c r="AB419" s="3"/>
      <c r="AC419" s="3"/>
      <c r="AD419" s="5"/>
      <c r="AS419" s="2"/>
      <c r="BE419" s="5"/>
      <c r="BF419" s="43"/>
      <c r="BG419" s="43"/>
      <c r="BH419" s="43"/>
      <c r="BK419" s="44"/>
      <c r="BL419" s="44"/>
      <c r="BM419" s="5"/>
      <c r="BN419" s="5"/>
      <c r="BO419" s="44"/>
      <c r="BP419" s="44"/>
      <c r="BQ419" s="44"/>
      <c r="BR419" s="44"/>
    </row>
    <row r="420" spans="1:70" s="6" customForma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2"/>
      <c r="W420" s="3"/>
      <c r="X420" s="4"/>
      <c r="Y420" s="42"/>
      <c r="Z420" s="3"/>
      <c r="AA420" s="3"/>
      <c r="AB420" s="3"/>
      <c r="AC420" s="3"/>
      <c r="AD420" s="5"/>
      <c r="AS420" s="2"/>
      <c r="BE420" s="5"/>
      <c r="BF420" s="43"/>
      <c r="BG420" s="43"/>
      <c r="BH420" s="43"/>
      <c r="BK420" s="44"/>
      <c r="BL420" s="44"/>
      <c r="BM420" s="5"/>
      <c r="BN420" s="5"/>
      <c r="BO420" s="44"/>
      <c r="BP420" s="44"/>
      <c r="BQ420" s="44"/>
      <c r="BR420" s="44"/>
    </row>
    <row r="421" spans="1:70" s="6" customForma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2"/>
      <c r="W421" s="3"/>
      <c r="X421" s="4"/>
      <c r="Y421" s="42"/>
      <c r="Z421" s="3"/>
      <c r="AA421" s="3"/>
      <c r="AB421" s="3"/>
      <c r="AC421" s="3"/>
      <c r="AD421" s="5"/>
      <c r="AS421" s="2"/>
      <c r="BE421" s="5"/>
      <c r="BF421" s="43"/>
      <c r="BG421" s="43"/>
      <c r="BH421" s="43"/>
      <c r="BK421" s="44"/>
      <c r="BL421" s="44"/>
      <c r="BM421" s="5"/>
      <c r="BN421" s="5"/>
      <c r="BO421" s="44"/>
      <c r="BP421" s="44"/>
      <c r="BQ421" s="44"/>
      <c r="BR421" s="44"/>
    </row>
    <row r="422" spans="1:70" s="6" customForma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2"/>
      <c r="W422" s="3"/>
      <c r="X422" s="4"/>
      <c r="Y422" s="42"/>
      <c r="Z422" s="3"/>
      <c r="AA422" s="3"/>
      <c r="AB422" s="3"/>
      <c r="AC422" s="3"/>
      <c r="AD422" s="5"/>
      <c r="AS422" s="2"/>
      <c r="BE422" s="5"/>
      <c r="BF422" s="43"/>
      <c r="BG422" s="43"/>
      <c r="BH422" s="43"/>
      <c r="BK422" s="44"/>
      <c r="BL422" s="44"/>
      <c r="BM422" s="5"/>
      <c r="BN422" s="5"/>
      <c r="BO422" s="44"/>
      <c r="BP422" s="44"/>
      <c r="BQ422" s="44"/>
      <c r="BR422" s="44"/>
    </row>
    <row r="423" spans="1:70" s="6" customForma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2"/>
      <c r="W423" s="3"/>
      <c r="X423" s="4"/>
      <c r="Y423" s="42"/>
      <c r="Z423" s="3"/>
      <c r="AA423" s="3"/>
      <c r="AB423" s="3"/>
      <c r="AC423" s="3"/>
      <c r="AD423" s="5"/>
      <c r="AS423" s="2"/>
      <c r="BE423" s="5"/>
      <c r="BF423" s="43"/>
      <c r="BG423" s="43"/>
      <c r="BH423" s="43"/>
      <c r="BK423" s="44"/>
      <c r="BL423" s="44"/>
      <c r="BM423" s="5"/>
      <c r="BN423" s="5"/>
      <c r="BO423" s="44"/>
      <c r="BP423" s="44"/>
      <c r="BQ423" s="44"/>
      <c r="BR423" s="44"/>
    </row>
    <row r="424" spans="1:70" s="6" customForma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2"/>
      <c r="W424" s="3"/>
      <c r="X424" s="4"/>
      <c r="Y424" s="42"/>
      <c r="Z424" s="3"/>
      <c r="AA424" s="3"/>
      <c r="AB424" s="3"/>
      <c r="AC424" s="3"/>
      <c r="AD424" s="5"/>
      <c r="AS424" s="2"/>
      <c r="BE424" s="5"/>
      <c r="BF424" s="43"/>
      <c r="BG424" s="43"/>
      <c r="BH424" s="43"/>
      <c r="BK424" s="44"/>
      <c r="BL424" s="44"/>
      <c r="BM424" s="5"/>
      <c r="BN424" s="5"/>
      <c r="BO424" s="44"/>
      <c r="BP424" s="44"/>
      <c r="BQ424" s="44"/>
      <c r="BR424" s="44"/>
    </row>
    <row r="425" spans="1:70" s="6" customForma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2"/>
      <c r="W425" s="3"/>
      <c r="X425" s="4"/>
      <c r="Y425" s="42"/>
      <c r="Z425" s="3"/>
      <c r="AA425" s="3"/>
      <c r="AB425" s="3"/>
      <c r="AC425" s="3"/>
      <c r="AD425" s="5"/>
      <c r="AS425" s="2"/>
      <c r="BE425" s="5"/>
      <c r="BF425" s="43"/>
      <c r="BG425" s="43"/>
      <c r="BH425" s="43"/>
      <c r="BK425" s="44"/>
      <c r="BL425" s="44"/>
      <c r="BM425" s="5"/>
      <c r="BN425" s="5"/>
      <c r="BO425" s="44"/>
      <c r="BP425" s="44"/>
      <c r="BQ425" s="44"/>
      <c r="BR425" s="44"/>
    </row>
    <row r="426" spans="1:70" s="6" customForma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2"/>
      <c r="W426" s="3"/>
      <c r="X426" s="4"/>
      <c r="Y426" s="42"/>
      <c r="Z426" s="3"/>
      <c r="AA426" s="3"/>
      <c r="AB426" s="3"/>
      <c r="AC426" s="3"/>
      <c r="AD426" s="5"/>
      <c r="AS426" s="2"/>
      <c r="BE426" s="5"/>
      <c r="BF426" s="43"/>
      <c r="BG426" s="43"/>
      <c r="BH426" s="43"/>
      <c r="BK426" s="44"/>
      <c r="BL426" s="44"/>
      <c r="BM426" s="5"/>
      <c r="BN426" s="5"/>
      <c r="BO426" s="44"/>
      <c r="BP426" s="44"/>
      <c r="BQ426" s="44"/>
      <c r="BR426" s="44"/>
    </row>
    <row r="427" spans="1:70" s="6" customForma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2"/>
      <c r="W427" s="3"/>
      <c r="X427" s="4"/>
      <c r="Y427" s="42"/>
      <c r="Z427" s="3"/>
      <c r="AA427" s="3"/>
      <c r="AB427" s="3"/>
      <c r="AC427" s="3"/>
      <c r="AD427" s="5"/>
      <c r="AS427" s="2"/>
      <c r="BE427" s="5"/>
      <c r="BF427" s="43"/>
      <c r="BG427" s="43"/>
      <c r="BH427" s="43"/>
      <c r="BK427" s="44"/>
      <c r="BL427" s="44"/>
      <c r="BM427" s="5"/>
      <c r="BN427" s="5"/>
      <c r="BO427" s="44"/>
      <c r="BP427" s="44"/>
      <c r="BQ427" s="44"/>
      <c r="BR427" s="44"/>
    </row>
    <row r="428" spans="1:70" s="6" customForma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2"/>
      <c r="W428" s="3"/>
      <c r="X428" s="4"/>
      <c r="Y428" s="42"/>
      <c r="Z428" s="3"/>
      <c r="AA428" s="3"/>
      <c r="AB428" s="3"/>
      <c r="AC428" s="3"/>
      <c r="AD428" s="5"/>
      <c r="AS428" s="2"/>
      <c r="BE428" s="5"/>
      <c r="BF428" s="43"/>
      <c r="BG428" s="43"/>
      <c r="BH428" s="43"/>
      <c r="BK428" s="44"/>
      <c r="BL428" s="44"/>
      <c r="BM428" s="5"/>
      <c r="BN428" s="5"/>
      <c r="BO428" s="44"/>
      <c r="BP428" s="44"/>
      <c r="BQ428" s="44"/>
      <c r="BR428" s="44"/>
    </row>
    <row r="429" spans="1:70" s="6" customForma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2"/>
      <c r="W429" s="3"/>
      <c r="X429" s="4"/>
      <c r="Y429" s="42"/>
      <c r="Z429" s="3"/>
      <c r="AA429" s="3"/>
      <c r="AB429" s="3"/>
      <c r="AC429" s="3"/>
      <c r="AD429" s="5"/>
      <c r="AS429" s="2"/>
      <c r="BE429" s="5"/>
      <c r="BF429" s="43"/>
      <c r="BG429" s="43"/>
      <c r="BH429" s="43"/>
      <c r="BK429" s="44"/>
      <c r="BL429" s="44"/>
      <c r="BM429" s="5"/>
      <c r="BN429" s="5"/>
      <c r="BO429" s="44"/>
      <c r="BP429" s="44"/>
      <c r="BQ429" s="44"/>
      <c r="BR429" s="44"/>
    </row>
    <row r="430" spans="1:70" s="6" customForma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2"/>
      <c r="W430" s="3"/>
      <c r="X430" s="4"/>
      <c r="Y430" s="42"/>
      <c r="Z430" s="3"/>
      <c r="AA430" s="3"/>
      <c r="AB430" s="3"/>
      <c r="AC430" s="3"/>
      <c r="AD430" s="5"/>
      <c r="AS430" s="2"/>
      <c r="BE430" s="5"/>
      <c r="BF430" s="43"/>
      <c r="BG430" s="43"/>
      <c r="BH430" s="43"/>
      <c r="BK430" s="44"/>
      <c r="BL430" s="44"/>
      <c r="BM430" s="5"/>
      <c r="BN430" s="5"/>
      <c r="BO430" s="44"/>
      <c r="BP430" s="44"/>
      <c r="BQ430" s="44"/>
      <c r="BR430" s="44"/>
    </row>
    <row r="431" spans="1:70" s="6" customForma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2"/>
      <c r="W431" s="3"/>
      <c r="X431" s="4"/>
      <c r="Y431" s="42"/>
      <c r="Z431" s="3"/>
      <c r="AA431" s="3"/>
      <c r="AB431" s="3"/>
      <c r="AC431" s="3"/>
      <c r="AD431" s="5"/>
      <c r="AS431" s="2"/>
      <c r="BE431" s="5"/>
      <c r="BF431" s="43"/>
      <c r="BG431" s="43"/>
      <c r="BH431" s="43"/>
      <c r="BK431" s="44"/>
      <c r="BL431" s="44"/>
      <c r="BM431" s="5"/>
      <c r="BN431" s="5"/>
      <c r="BO431" s="44"/>
      <c r="BP431" s="44"/>
      <c r="BQ431" s="44"/>
      <c r="BR431" s="44"/>
    </row>
    <row r="432" spans="1:70" s="6" customForma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2"/>
      <c r="W432" s="3"/>
      <c r="X432" s="4"/>
      <c r="Y432" s="42"/>
      <c r="Z432" s="3"/>
      <c r="AA432" s="3"/>
      <c r="AB432" s="3"/>
      <c r="AC432" s="3"/>
      <c r="AD432" s="5"/>
      <c r="AS432" s="2"/>
      <c r="BE432" s="5"/>
      <c r="BF432" s="43"/>
      <c r="BG432" s="43"/>
      <c r="BH432" s="43"/>
      <c r="BK432" s="44"/>
      <c r="BL432" s="44"/>
      <c r="BM432" s="5"/>
      <c r="BN432" s="5"/>
      <c r="BO432" s="44"/>
      <c r="BP432" s="44"/>
      <c r="BQ432" s="44"/>
      <c r="BR432" s="44"/>
    </row>
    <row r="433" spans="1:70" s="6" customForma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2"/>
      <c r="W433" s="3"/>
      <c r="X433" s="4"/>
      <c r="Y433" s="42"/>
      <c r="Z433" s="3"/>
      <c r="AA433" s="3"/>
      <c r="AB433" s="3"/>
      <c r="AC433" s="3"/>
      <c r="AD433" s="5"/>
      <c r="AS433" s="2"/>
      <c r="BE433" s="5"/>
      <c r="BF433" s="43"/>
      <c r="BG433" s="43"/>
      <c r="BH433" s="43"/>
      <c r="BK433" s="44"/>
      <c r="BL433" s="44"/>
      <c r="BM433" s="5"/>
      <c r="BN433" s="5"/>
      <c r="BO433" s="44"/>
      <c r="BP433" s="44"/>
      <c r="BQ433" s="44"/>
      <c r="BR433" s="44"/>
    </row>
    <row r="434" spans="1:70" s="6" customForma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2"/>
      <c r="W434" s="3"/>
      <c r="X434" s="4"/>
      <c r="Y434" s="42"/>
      <c r="Z434" s="3"/>
      <c r="AA434" s="3"/>
      <c r="AB434" s="3"/>
      <c r="AC434" s="3"/>
      <c r="AD434" s="5"/>
      <c r="AS434" s="2"/>
      <c r="BE434" s="5"/>
      <c r="BF434" s="43"/>
      <c r="BG434" s="43"/>
      <c r="BH434" s="43"/>
      <c r="BK434" s="44"/>
      <c r="BL434" s="44"/>
      <c r="BM434" s="5"/>
      <c r="BN434" s="5"/>
      <c r="BO434" s="44"/>
      <c r="BP434" s="44"/>
      <c r="BQ434" s="44"/>
      <c r="BR434" s="44"/>
    </row>
    <row r="435" spans="1:70" s="6" customForma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2"/>
      <c r="W435" s="3"/>
      <c r="X435" s="4"/>
      <c r="Y435" s="42"/>
      <c r="Z435" s="3"/>
      <c r="AA435" s="3"/>
      <c r="AB435" s="3"/>
      <c r="AC435" s="3"/>
      <c r="AD435" s="5"/>
      <c r="AS435" s="2"/>
      <c r="BE435" s="5"/>
      <c r="BF435" s="43"/>
      <c r="BG435" s="43"/>
      <c r="BH435" s="43"/>
      <c r="BK435" s="44"/>
      <c r="BL435" s="44"/>
      <c r="BM435" s="5"/>
      <c r="BN435" s="5"/>
      <c r="BO435" s="44"/>
      <c r="BP435" s="44"/>
      <c r="BQ435" s="44"/>
      <c r="BR435" s="44"/>
    </row>
    <row r="436" spans="1:70" s="6" customForma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2"/>
      <c r="W436" s="3"/>
      <c r="X436" s="4"/>
      <c r="Y436" s="42"/>
      <c r="Z436" s="3"/>
      <c r="AA436" s="3"/>
      <c r="AB436" s="3"/>
      <c r="AC436" s="3"/>
      <c r="AD436" s="5"/>
      <c r="AS436" s="2"/>
      <c r="BE436" s="5"/>
      <c r="BF436" s="43"/>
      <c r="BG436" s="43"/>
      <c r="BH436" s="43"/>
      <c r="BK436" s="44"/>
      <c r="BL436" s="44"/>
      <c r="BM436" s="5"/>
      <c r="BN436" s="5"/>
      <c r="BO436" s="44"/>
      <c r="BP436" s="44"/>
      <c r="BQ436" s="44"/>
      <c r="BR436" s="44"/>
    </row>
    <row r="437" spans="1:70" s="6" customForma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2"/>
      <c r="W437" s="3"/>
      <c r="X437" s="4"/>
      <c r="Y437" s="42"/>
      <c r="Z437" s="3"/>
      <c r="AA437" s="3"/>
      <c r="AB437" s="3"/>
      <c r="AC437" s="3"/>
      <c r="AD437" s="5"/>
      <c r="AS437" s="2"/>
      <c r="BE437" s="5"/>
      <c r="BF437" s="43"/>
      <c r="BG437" s="43"/>
      <c r="BH437" s="43"/>
      <c r="BK437" s="44"/>
      <c r="BL437" s="44"/>
      <c r="BM437" s="5"/>
      <c r="BN437" s="5"/>
      <c r="BO437" s="44"/>
      <c r="BP437" s="44"/>
      <c r="BQ437" s="44"/>
      <c r="BR437" s="44"/>
    </row>
    <row r="438" spans="1:70" s="6" customForma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2"/>
      <c r="W438" s="3"/>
      <c r="X438" s="4"/>
      <c r="Y438" s="42"/>
      <c r="Z438" s="3"/>
      <c r="AA438" s="3"/>
      <c r="AB438" s="3"/>
      <c r="AC438" s="3"/>
      <c r="AD438" s="5"/>
      <c r="AS438" s="2"/>
      <c r="BE438" s="5"/>
      <c r="BF438" s="43"/>
      <c r="BG438" s="43"/>
      <c r="BH438" s="43"/>
      <c r="BK438" s="44"/>
      <c r="BL438" s="44"/>
      <c r="BM438" s="5"/>
      <c r="BN438" s="5"/>
      <c r="BO438" s="44"/>
      <c r="BP438" s="44"/>
      <c r="BQ438" s="44"/>
      <c r="BR438" s="44"/>
    </row>
    <row r="439" spans="1:70" s="6" customForma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2"/>
      <c r="W439" s="3"/>
      <c r="X439" s="4"/>
      <c r="Y439" s="42"/>
      <c r="Z439" s="3"/>
      <c r="AA439" s="3"/>
      <c r="AB439" s="3"/>
      <c r="AC439" s="3"/>
      <c r="AD439" s="5"/>
      <c r="AS439" s="2"/>
      <c r="BE439" s="5"/>
      <c r="BF439" s="43"/>
      <c r="BG439" s="43"/>
      <c r="BH439" s="43"/>
      <c r="BK439" s="44"/>
      <c r="BL439" s="44"/>
      <c r="BM439" s="5"/>
      <c r="BN439" s="5"/>
      <c r="BO439" s="44"/>
      <c r="BP439" s="44"/>
      <c r="BQ439" s="44"/>
      <c r="BR439" s="44"/>
    </row>
    <row r="440" spans="1:70" s="6" customForma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2"/>
      <c r="W440" s="3"/>
      <c r="X440" s="4"/>
      <c r="Y440" s="42"/>
      <c r="Z440" s="3"/>
      <c r="AA440" s="3"/>
      <c r="AB440" s="3"/>
      <c r="AC440" s="3"/>
      <c r="AD440" s="5"/>
      <c r="AS440" s="2"/>
      <c r="BE440" s="5"/>
      <c r="BF440" s="43"/>
      <c r="BG440" s="43"/>
      <c r="BH440" s="43"/>
      <c r="BK440" s="44"/>
      <c r="BL440" s="44"/>
      <c r="BM440" s="5"/>
      <c r="BN440" s="5"/>
      <c r="BO440" s="44"/>
      <c r="BP440" s="44"/>
      <c r="BQ440" s="44"/>
      <c r="BR440" s="44"/>
    </row>
    <row r="441" spans="1:70" s="6" customForma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2"/>
      <c r="W441" s="3"/>
      <c r="X441" s="4"/>
      <c r="Y441" s="42"/>
      <c r="Z441" s="3"/>
      <c r="AA441" s="3"/>
      <c r="AB441" s="3"/>
      <c r="AC441" s="3"/>
      <c r="AD441" s="5"/>
      <c r="AS441" s="2"/>
      <c r="BE441" s="5"/>
      <c r="BF441" s="43"/>
      <c r="BG441" s="43"/>
      <c r="BH441" s="43"/>
      <c r="BK441" s="44"/>
      <c r="BL441" s="44"/>
      <c r="BM441" s="5"/>
      <c r="BN441" s="5"/>
      <c r="BO441" s="44"/>
      <c r="BP441" s="44"/>
      <c r="BQ441" s="44"/>
      <c r="BR441" s="44"/>
    </row>
    <row r="442" spans="1:70" s="6" customForma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2"/>
      <c r="W442" s="3"/>
      <c r="X442" s="4"/>
      <c r="Y442" s="42"/>
      <c r="Z442" s="3"/>
      <c r="AA442" s="3"/>
      <c r="AB442" s="3"/>
      <c r="AC442" s="3"/>
      <c r="AD442" s="5"/>
      <c r="AS442" s="2"/>
      <c r="BE442" s="5"/>
      <c r="BF442" s="43"/>
      <c r="BG442" s="43"/>
      <c r="BH442" s="43"/>
      <c r="BK442" s="44"/>
      <c r="BL442" s="44"/>
      <c r="BM442" s="5"/>
      <c r="BN442" s="5"/>
      <c r="BO442" s="44"/>
      <c r="BP442" s="44"/>
      <c r="BQ442" s="44"/>
      <c r="BR442" s="44"/>
    </row>
    <row r="443" spans="1:70" s="6" customForma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2"/>
      <c r="W443" s="3"/>
      <c r="X443" s="4"/>
      <c r="Y443" s="42"/>
      <c r="Z443" s="3"/>
      <c r="AA443" s="3"/>
      <c r="AB443" s="3"/>
      <c r="AC443" s="3"/>
      <c r="AD443" s="5"/>
      <c r="AS443" s="2"/>
      <c r="BE443" s="5"/>
      <c r="BF443" s="43"/>
      <c r="BG443" s="43"/>
      <c r="BH443" s="43"/>
      <c r="BK443" s="44"/>
      <c r="BL443" s="44"/>
      <c r="BM443" s="5"/>
      <c r="BN443" s="5"/>
      <c r="BO443" s="44"/>
      <c r="BP443" s="44"/>
      <c r="BQ443" s="44"/>
      <c r="BR443" s="44"/>
    </row>
    <row r="444" spans="1:70" s="6" customForma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2"/>
      <c r="W444" s="3"/>
      <c r="X444" s="4"/>
      <c r="Y444" s="42"/>
      <c r="Z444" s="3"/>
      <c r="AA444" s="3"/>
      <c r="AB444" s="3"/>
      <c r="AC444" s="3"/>
      <c r="AD444" s="5"/>
      <c r="AS444" s="2"/>
      <c r="BE444" s="5"/>
      <c r="BF444" s="43"/>
      <c r="BG444" s="43"/>
      <c r="BH444" s="43"/>
      <c r="BK444" s="44"/>
      <c r="BL444" s="44"/>
      <c r="BM444" s="5"/>
      <c r="BN444" s="5"/>
      <c r="BO444" s="44"/>
      <c r="BP444" s="44"/>
      <c r="BQ444" s="44"/>
      <c r="BR444" s="44"/>
    </row>
    <row r="445" spans="1:70" s="6" customForma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2"/>
      <c r="W445" s="3"/>
      <c r="X445" s="4"/>
      <c r="Y445" s="42"/>
      <c r="Z445" s="3"/>
      <c r="AA445" s="3"/>
      <c r="AB445" s="3"/>
      <c r="AC445" s="3"/>
      <c r="AD445" s="5"/>
      <c r="AS445" s="2"/>
      <c r="BE445" s="5"/>
      <c r="BF445" s="43"/>
      <c r="BG445" s="43"/>
      <c r="BH445" s="43"/>
      <c r="BK445" s="44"/>
      <c r="BL445" s="44"/>
      <c r="BM445" s="5"/>
      <c r="BN445" s="5"/>
      <c r="BO445" s="44"/>
      <c r="BP445" s="44"/>
      <c r="BQ445" s="44"/>
      <c r="BR445" s="44"/>
    </row>
    <row r="446" spans="1:70" s="6" customForma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2"/>
      <c r="W446" s="3"/>
      <c r="X446" s="4"/>
      <c r="Y446" s="42"/>
      <c r="Z446" s="3"/>
      <c r="AA446" s="3"/>
      <c r="AB446" s="3"/>
      <c r="AC446" s="3"/>
      <c r="AD446" s="5"/>
      <c r="AS446" s="2"/>
      <c r="BE446" s="5"/>
      <c r="BF446" s="43"/>
      <c r="BG446" s="43"/>
      <c r="BH446" s="43"/>
      <c r="BK446" s="44"/>
      <c r="BL446" s="44"/>
      <c r="BM446" s="5"/>
      <c r="BN446" s="5"/>
      <c r="BO446" s="44"/>
      <c r="BP446" s="44"/>
      <c r="BQ446" s="44"/>
      <c r="BR446" s="44"/>
    </row>
    <row r="447" spans="1:70" s="6" customForma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2"/>
      <c r="W447" s="3"/>
      <c r="X447" s="4"/>
      <c r="Y447" s="42"/>
      <c r="Z447" s="3"/>
      <c r="AA447" s="3"/>
      <c r="AB447" s="3"/>
      <c r="AC447" s="3"/>
      <c r="AD447" s="5"/>
      <c r="AS447" s="2"/>
      <c r="BE447" s="5"/>
      <c r="BF447" s="43"/>
      <c r="BG447" s="43"/>
      <c r="BH447" s="43"/>
      <c r="BK447" s="44"/>
      <c r="BL447" s="44"/>
      <c r="BM447" s="5"/>
      <c r="BN447" s="5"/>
      <c r="BO447" s="44"/>
      <c r="BP447" s="44"/>
      <c r="BQ447" s="44"/>
      <c r="BR447" s="44"/>
    </row>
    <row r="448" spans="1:70" s="6" customForma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2"/>
      <c r="W448" s="3"/>
      <c r="X448" s="4"/>
      <c r="Y448" s="42"/>
      <c r="Z448" s="3"/>
      <c r="AA448" s="3"/>
      <c r="AB448" s="3"/>
      <c r="AC448" s="3"/>
      <c r="AD448" s="5"/>
      <c r="AS448" s="2"/>
      <c r="BE448" s="5"/>
      <c r="BF448" s="43"/>
      <c r="BG448" s="43"/>
      <c r="BH448" s="43"/>
      <c r="BK448" s="44"/>
      <c r="BL448" s="44"/>
      <c r="BM448" s="5"/>
      <c r="BN448" s="5"/>
      <c r="BO448" s="44"/>
      <c r="BP448" s="44"/>
      <c r="BQ448" s="44"/>
      <c r="BR448" s="44"/>
    </row>
    <row r="449" spans="1:70" s="6" customForma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2"/>
      <c r="W449" s="3"/>
      <c r="X449" s="4"/>
      <c r="Y449" s="42"/>
      <c r="Z449" s="3"/>
      <c r="AA449" s="3"/>
      <c r="AB449" s="3"/>
      <c r="AC449" s="3"/>
      <c r="AD449" s="5"/>
      <c r="AS449" s="2"/>
      <c r="BE449" s="5"/>
      <c r="BF449" s="43"/>
      <c r="BG449" s="43"/>
      <c r="BH449" s="43"/>
      <c r="BK449" s="44"/>
      <c r="BL449" s="44"/>
      <c r="BM449" s="5"/>
      <c r="BN449" s="5"/>
      <c r="BO449" s="44"/>
      <c r="BP449" s="44"/>
      <c r="BQ449" s="44"/>
      <c r="BR449" s="44"/>
    </row>
    <row r="450" spans="1:70" s="6" customForma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2"/>
      <c r="W450" s="3"/>
      <c r="X450" s="4"/>
      <c r="Y450" s="42"/>
      <c r="Z450" s="3"/>
      <c r="AA450" s="3"/>
      <c r="AB450" s="3"/>
      <c r="AC450" s="3"/>
      <c r="AD450" s="5"/>
      <c r="AS450" s="2"/>
      <c r="BE450" s="5"/>
      <c r="BF450" s="43"/>
      <c r="BG450" s="43"/>
      <c r="BH450" s="43"/>
      <c r="BK450" s="44"/>
      <c r="BL450" s="44"/>
      <c r="BM450" s="5"/>
      <c r="BN450" s="5"/>
      <c r="BO450" s="44"/>
      <c r="BP450" s="44"/>
      <c r="BQ450" s="44"/>
      <c r="BR450" s="44"/>
    </row>
    <row r="451" spans="1:70" s="6" customForma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2"/>
      <c r="W451" s="3"/>
      <c r="X451" s="4"/>
      <c r="Y451" s="42"/>
      <c r="Z451" s="3"/>
      <c r="AA451" s="3"/>
      <c r="AB451" s="3"/>
      <c r="AC451" s="3"/>
      <c r="AD451" s="5"/>
      <c r="AS451" s="2"/>
      <c r="BE451" s="5"/>
      <c r="BF451" s="43"/>
      <c r="BG451" s="43"/>
      <c r="BH451" s="43"/>
      <c r="BK451" s="44"/>
      <c r="BL451" s="44"/>
      <c r="BM451" s="5"/>
      <c r="BN451" s="5"/>
      <c r="BO451" s="44"/>
      <c r="BP451" s="44"/>
      <c r="BQ451" s="44"/>
      <c r="BR451" s="44"/>
    </row>
    <row r="452" spans="1:70" s="6" customForma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2"/>
      <c r="W452" s="3"/>
      <c r="X452" s="4"/>
      <c r="Y452" s="42"/>
      <c r="Z452" s="3"/>
      <c r="AA452" s="3"/>
      <c r="AB452" s="3"/>
      <c r="AC452" s="3"/>
      <c r="AD452" s="5"/>
      <c r="AS452" s="2"/>
      <c r="BE452" s="5"/>
      <c r="BF452" s="43"/>
      <c r="BG452" s="43"/>
      <c r="BH452" s="43"/>
      <c r="BK452" s="44"/>
      <c r="BL452" s="44"/>
      <c r="BM452" s="5"/>
      <c r="BN452" s="5"/>
      <c r="BO452" s="44"/>
      <c r="BP452" s="44"/>
      <c r="BQ452" s="44"/>
      <c r="BR452" s="44"/>
    </row>
    <row r="453" spans="1:70" s="6" customForma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2"/>
      <c r="W453" s="3"/>
      <c r="X453" s="4"/>
      <c r="Y453" s="42"/>
      <c r="Z453" s="3"/>
      <c r="AA453" s="3"/>
      <c r="AB453" s="3"/>
      <c r="AC453" s="3"/>
      <c r="AD453" s="5"/>
      <c r="AS453" s="2"/>
      <c r="BE453" s="5"/>
      <c r="BF453" s="43"/>
      <c r="BG453" s="43"/>
      <c r="BH453" s="43"/>
      <c r="BK453" s="44"/>
      <c r="BL453" s="44"/>
      <c r="BM453" s="5"/>
      <c r="BN453" s="5"/>
      <c r="BO453" s="44"/>
      <c r="BP453" s="44"/>
      <c r="BQ453" s="44"/>
      <c r="BR453" s="44"/>
    </row>
    <row r="454" spans="1:70" s="6" customForma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2"/>
      <c r="W454" s="3"/>
      <c r="X454" s="4"/>
      <c r="Y454" s="42"/>
      <c r="Z454" s="3"/>
      <c r="AA454" s="3"/>
      <c r="AB454" s="3"/>
      <c r="AC454" s="3"/>
      <c r="AD454" s="5"/>
      <c r="AS454" s="2"/>
      <c r="BE454" s="5"/>
      <c r="BF454" s="43"/>
      <c r="BG454" s="43"/>
      <c r="BH454" s="43"/>
      <c r="BK454" s="44"/>
      <c r="BL454" s="44"/>
      <c r="BM454" s="5"/>
      <c r="BN454" s="5"/>
      <c r="BO454" s="44"/>
      <c r="BP454" s="44"/>
      <c r="BQ454" s="44"/>
      <c r="BR454" s="44"/>
    </row>
    <row r="455" spans="1:70" s="6" customForma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2"/>
      <c r="W455" s="3"/>
      <c r="X455" s="4"/>
      <c r="Y455" s="42"/>
      <c r="Z455" s="3"/>
      <c r="AA455" s="3"/>
      <c r="AB455" s="3"/>
      <c r="AC455" s="3"/>
      <c r="AD455" s="5"/>
      <c r="AS455" s="2"/>
      <c r="BE455" s="5"/>
      <c r="BF455" s="43"/>
      <c r="BG455" s="43"/>
      <c r="BH455" s="43"/>
      <c r="BK455" s="44"/>
      <c r="BL455" s="44"/>
      <c r="BM455" s="5"/>
      <c r="BN455" s="5"/>
      <c r="BO455" s="44"/>
      <c r="BP455" s="44"/>
      <c r="BQ455" s="44"/>
      <c r="BR455" s="44"/>
    </row>
    <row r="456" spans="1:70" s="6" customForma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2"/>
      <c r="W456" s="3"/>
      <c r="X456" s="4"/>
      <c r="Y456" s="42"/>
      <c r="Z456" s="3"/>
      <c r="AA456" s="3"/>
      <c r="AB456" s="3"/>
      <c r="AC456" s="3"/>
      <c r="AD456" s="5"/>
      <c r="AS456" s="2"/>
      <c r="BE456" s="5"/>
      <c r="BF456" s="43"/>
      <c r="BG456" s="43"/>
      <c r="BH456" s="43"/>
      <c r="BK456" s="44"/>
      <c r="BL456" s="44"/>
      <c r="BM456" s="5"/>
      <c r="BN456" s="5"/>
      <c r="BO456" s="44"/>
      <c r="BP456" s="44"/>
      <c r="BQ456" s="44"/>
      <c r="BR456" s="44"/>
    </row>
    <row r="457" spans="1:70" s="6" customForma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2"/>
      <c r="W457" s="3"/>
      <c r="X457" s="4"/>
      <c r="Y457" s="42"/>
      <c r="Z457" s="3"/>
      <c r="AA457" s="3"/>
      <c r="AB457" s="3"/>
      <c r="AC457" s="3"/>
      <c r="AD457" s="5"/>
      <c r="AS457" s="2"/>
      <c r="BE457" s="5"/>
      <c r="BF457" s="43"/>
      <c r="BG457" s="43"/>
      <c r="BH457" s="43"/>
      <c r="BK457" s="44"/>
      <c r="BL457" s="44"/>
      <c r="BM457" s="5"/>
      <c r="BN457" s="5"/>
      <c r="BO457" s="44"/>
      <c r="BP457" s="44"/>
      <c r="BQ457" s="44"/>
      <c r="BR457" s="44"/>
    </row>
    <row r="458" spans="1:70" s="6" customForma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2"/>
      <c r="W458" s="3"/>
      <c r="X458" s="4"/>
      <c r="Y458" s="42"/>
      <c r="Z458" s="3"/>
      <c r="AA458" s="3"/>
      <c r="AB458" s="3"/>
      <c r="AC458" s="3"/>
      <c r="AD458" s="5"/>
      <c r="AS458" s="2"/>
      <c r="BE458" s="5"/>
      <c r="BF458" s="43"/>
      <c r="BG458" s="43"/>
      <c r="BH458" s="43"/>
      <c r="BK458" s="44"/>
      <c r="BL458" s="44"/>
      <c r="BM458" s="5"/>
      <c r="BN458" s="5"/>
      <c r="BO458" s="44"/>
      <c r="BP458" s="44"/>
      <c r="BQ458" s="44"/>
      <c r="BR458" s="44"/>
    </row>
    <row r="459" spans="1:70" s="6" customForma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2"/>
      <c r="W459" s="3"/>
      <c r="X459" s="4"/>
      <c r="Y459" s="42"/>
      <c r="Z459" s="3"/>
      <c r="AA459" s="3"/>
      <c r="AB459" s="3"/>
      <c r="AC459" s="3"/>
      <c r="AD459" s="5"/>
      <c r="AS459" s="2"/>
      <c r="BE459" s="5"/>
      <c r="BF459" s="43"/>
      <c r="BG459" s="43"/>
      <c r="BH459" s="43"/>
      <c r="BK459" s="44"/>
      <c r="BL459" s="44"/>
      <c r="BM459" s="5"/>
      <c r="BN459" s="5"/>
      <c r="BO459" s="44"/>
      <c r="BP459" s="44"/>
      <c r="BQ459" s="44"/>
      <c r="BR459" s="44"/>
    </row>
    <row r="460" spans="1:70" s="6" customForma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2"/>
      <c r="W460" s="3"/>
      <c r="X460" s="4"/>
      <c r="Y460" s="42"/>
      <c r="Z460" s="3"/>
      <c r="AA460" s="3"/>
      <c r="AB460" s="3"/>
      <c r="AC460" s="3"/>
      <c r="AD460" s="5"/>
      <c r="AS460" s="2"/>
      <c r="BE460" s="5"/>
      <c r="BF460" s="43"/>
      <c r="BG460" s="43"/>
      <c r="BH460" s="43"/>
      <c r="BK460" s="44"/>
      <c r="BL460" s="44"/>
      <c r="BM460" s="5"/>
      <c r="BN460" s="5"/>
      <c r="BO460" s="44"/>
      <c r="BP460" s="44"/>
      <c r="BQ460" s="44"/>
      <c r="BR460" s="44"/>
    </row>
    <row r="461" spans="1:70" s="6" customForma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2"/>
      <c r="W461" s="3"/>
      <c r="X461" s="4"/>
      <c r="Y461" s="42"/>
      <c r="Z461" s="3"/>
      <c r="AA461" s="3"/>
      <c r="AB461" s="3"/>
      <c r="AC461" s="3"/>
      <c r="AD461" s="5"/>
      <c r="AS461" s="2"/>
      <c r="BE461" s="5"/>
      <c r="BF461" s="43"/>
      <c r="BG461" s="43"/>
      <c r="BH461" s="43"/>
      <c r="BK461" s="44"/>
      <c r="BL461" s="44"/>
      <c r="BM461" s="5"/>
      <c r="BN461" s="5"/>
      <c r="BO461" s="44"/>
      <c r="BP461" s="44"/>
      <c r="BQ461" s="44"/>
      <c r="BR461" s="44"/>
    </row>
    <row r="462" spans="1:70" s="6" customForma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2"/>
      <c r="W462" s="3"/>
      <c r="X462" s="4"/>
      <c r="Y462" s="42"/>
      <c r="Z462" s="3"/>
      <c r="AA462" s="3"/>
      <c r="AB462" s="3"/>
      <c r="AC462" s="3"/>
      <c r="AD462" s="5"/>
      <c r="AS462" s="2"/>
      <c r="BE462" s="5"/>
      <c r="BF462" s="43"/>
      <c r="BG462" s="43"/>
      <c r="BH462" s="43"/>
      <c r="BK462" s="44"/>
      <c r="BL462" s="44"/>
      <c r="BM462" s="5"/>
      <c r="BN462" s="5"/>
      <c r="BO462" s="44"/>
      <c r="BP462" s="44"/>
      <c r="BQ462" s="44"/>
      <c r="BR462" s="44"/>
    </row>
    <row r="463" spans="1:70" s="6" customForma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2"/>
      <c r="W463" s="3"/>
      <c r="X463" s="4"/>
      <c r="Y463" s="42"/>
      <c r="Z463" s="3"/>
      <c r="AA463" s="3"/>
      <c r="AB463" s="3"/>
      <c r="AC463" s="3"/>
      <c r="AD463" s="5"/>
      <c r="AS463" s="2"/>
      <c r="BE463" s="5"/>
      <c r="BF463" s="43"/>
      <c r="BG463" s="43"/>
      <c r="BH463" s="43"/>
      <c r="BK463" s="44"/>
      <c r="BL463" s="44"/>
      <c r="BM463" s="5"/>
      <c r="BN463" s="5"/>
      <c r="BO463" s="44"/>
      <c r="BP463" s="44"/>
      <c r="BQ463" s="44"/>
      <c r="BR463" s="44"/>
    </row>
    <row r="464" spans="1:70" s="6" customForma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2"/>
      <c r="W464" s="3"/>
      <c r="X464" s="4"/>
      <c r="Y464" s="42"/>
      <c r="Z464" s="3"/>
      <c r="AA464" s="3"/>
      <c r="AB464" s="3"/>
      <c r="AC464" s="3"/>
      <c r="AD464" s="5"/>
      <c r="AS464" s="2"/>
      <c r="BE464" s="5"/>
      <c r="BF464" s="43"/>
      <c r="BG464" s="43"/>
      <c r="BH464" s="43"/>
      <c r="BK464" s="44"/>
      <c r="BL464" s="44"/>
      <c r="BM464" s="5"/>
      <c r="BN464" s="5"/>
      <c r="BO464" s="44"/>
      <c r="BP464" s="44"/>
      <c r="BQ464" s="44"/>
      <c r="BR464" s="44"/>
    </row>
    <row r="465" spans="1:70" s="6" customForma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2"/>
      <c r="W465" s="3"/>
      <c r="X465" s="4"/>
      <c r="Y465" s="42"/>
      <c r="Z465" s="3"/>
      <c r="AA465" s="3"/>
      <c r="AB465" s="3"/>
      <c r="AC465" s="3"/>
      <c r="AD465" s="5"/>
      <c r="AS465" s="2"/>
      <c r="BE465" s="5"/>
      <c r="BF465" s="43"/>
      <c r="BG465" s="43"/>
      <c r="BH465" s="43"/>
      <c r="BK465" s="44"/>
      <c r="BL465" s="44"/>
      <c r="BM465" s="5"/>
      <c r="BN465" s="5"/>
      <c r="BO465" s="44"/>
      <c r="BP465" s="44"/>
      <c r="BQ465" s="44"/>
      <c r="BR465" s="44"/>
    </row>
    <row r="466" spans="1:70" s="6" customForma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2"/>
      <c r="W466" s="3"/>
      <c r="X466" s="4"/>
      <c r="Y466" s="42"/>
      <c r="Z466" s="3"/>
      <c r="AA466" s="3"/>
      <c r="AB466" s="3"/>
      <c r="AC466" s="3"/>
      <c r="AD466" s="5"/>
      <c r="AS466" s="2"/>
      <c r="BE466" s="5"/>
      <c r="BF466" s="43"/>
      <c r="BG466" s="43"/>
      <c r="BH466" s="43"/>
      <c r="BK466" s="44"/>
      <c r="BL466" s="44"/>
      <c r="BM466" s="5"/>
      <c r="BN466" s="5"/>
      <c r="BO466" s="44"/>
      <c r="BP466" s="44"/>
      <c r="BQ466" s="44"/>
      <c r="BR466" s="44"/>
    </row>
    <row r="467" spans="1:70" s="6" customForma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2"/>
      <c r="W467" s="3"/>
      <c r="X467" s="4"/>
      <c r="Y467" s="42"/>
      <c r="Z467" s="3"/>
      <c r="AA467" s="3"/>
      <c r="AB467" s="3"/>
      <c r="AC467" s="3"/>
      <c r="AD467" s="5"/>
      <c r="AS467" s="2"/>
      <c r="BE467" s="5"/>
      <c r="BF467" s="43"/>
      <c r="BG467" s="43"/>
      <c r="BH467" s="43"/>
      <c r="BK467" s="44"/>
      <c r="BL467" s="44"/>
      <c r="BM467" s="5"/>
      <c r="BN467" s="5"/>
      <c r="BO467" s="44"/>
      <c r="BP467" s="44"/>
      <c r="BQ467" s="44"/>
      <c r="BR467" s="44"/>
    </row>
    <row r="468" spans="1:70" s="6" customForma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2"/>
      <c r="W468" s="3"/>
      <c r="X468" s="4"/>
      <c r="Y468" s="42"/>
      <c r="Z468" s="3"/>
      <c r="AA468" s="3"/>
      <c r="AB468" s="3"/>
      <c r="AC468" s="3"/>
      <c r="AD468" s="5"/>
      <c r="AS468" s="2"/>
      <c r="BE468" s="5"/>
      <c r="BF468" s="43"/>
      <c r="BG468" s="43"/>
      <c r="BH468" s="43"/>
      <c r="BK468" s="44"/>
      <c r="BL468" s="44"/>
      <c r="BM468" s="5"/>
      <c r="BN468" s="5"/>
      <c r="BO468" s="44"/>
      <c r="BP468" s="44"/>
      <c r="BQ468" s="44"/>
      <c r="BR468" s="44"/>
    </row>
    <row r="469" spans="1:70" s="6" customForma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2"/>
      <c r="W469" s="3"/>
      <c r="X469" s="4"/>
      <c r="Y469" s="42"/>
      <c r="Z469" s="3"/>
      <c r="AA469" s="3"/>
      <c r="AB469" s="3"/>
      <c r="AC469" s="3"/>
      <c r="AD469" s="5"/>
      <c r="AS469" s="2"/>
      <c r="BE469" s="5"/>
      <c r="BF469" s="43"/>
      <c r="BG469" s="43"/>
      <c r="BH469" s="43"/>
      <c r="BK469" s="44"/>
      <c r="BL469" s="44"/>
      <c r="BM469" s="5"/>
      <c r="BN469" s="5"/>
      <c r="BO469" s="44"/>
      <c r="BP469" s="44"/>
      <c r="BQ469" s="44"/>
      <c r="BR469" s="44"/>
    </row>
    <row r="470" spans="1:70" s="6" customForma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2"/>
      <c r="W470" s="3"/>
      <c r="X470" s="4"/>
      <c r="Y470" s="42"/>
      <c r="Z470" s="3"/>
      <c r="AA470" s="3"/>
      <c r="AB470" s="3"/>
      <c r="AC470" s="3"/>
      <c r="AD470" s="5"/>
      <c r="AS470" s="2"/>
      <c r="BE470" s="5"/>
      <c r="BF470" s="43"/>
      <c r="BG470" s="43"/>
      <c r="BH470" s="43"/>
      <c r="BK470" s="44"/>
      <c r="BL470" s="44"/>
      <c r="BM470" s="5"/>
      <c r="BN470" s="5"/>
      <c r="BO470" s="44"/>
      <c r="BP470" s="44"/>
      <c r="BQ470" s="44"/>
      <c r="BR470" s="44"/>
    </row>
    <row r="471" spans="1:70" s="6" customForma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2"/>
      <c r="W471" s="3"/>
      <c r="X471" s="4"/>
      <c r="Y471" s="42"/>
      <c r="Z471" s="3"/>
      <c r="AA471" s="3"/>
      <c r="AB471" s="3"/>
      <c r="AC471" s="3"/>
      <c r="AD471" s="5"/>
      <c r="AS471" s="2"/>
      <c r="BE471" s="5"/>
      <c r="BF471" s="43"/>
      <c r="BG471" s="43"/>
      <c r="BH471" s="43"/>
      <c r="BK471" s="44"/>
      <c r="BL471" s="44"/>
      <c r="BM471" s="5"/>
      <c r="BN471" s="5"/>
      <c r="BO471" s="44"/>
      <c r="BP471" s="44"/>
      <c r="BQ471" s="44"/>
      <c r="BR471" s="44"/>
    </row>
    <row r="472" spans="1:70" s="6" customForma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2"/>
      <c r="W472" s="3"/>
      <c r="X472" s="4"/>
      <c r="Y472" s="42"/>
      <c r="Z472" s="3"/>
      <c r="AA472" s="3"/>
      <c r="AB472" s="3"/>
      <c r="AC472" s="3"/>
      <c r="AD472" s="5"/>
      <c r="AS472" s="2"/>
      <c r="BE472" s="5"/>
      <c r="BF472" s="43"/>
      <c r="BG472" s="43"/>
      <c r="BH472" s="43"/>
      <c r="BK472" s="44"/>
      <c r="BL472" s="44"/>
      <c r="BM472" s="5"/>
      <c r="BN472" s="5"/>
      <c r="BO472" s="44"/>
      <c r="BP472" s="44"/>
      <c r="BQ472" s="44"/>
      <c r="BR472" s="44"/>
    </row>
    <row r="473" spans="1:70" s="6" customForma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2"/>
      <c r="W473" s="3"/>
      <c r="X473" s="4"/>
      <c r="Y473" s="42"/>
      <c r="Z473" s="3"/>
      <c r="AA473" s="3"/>
      <c r="AB473" s="3"/>
      <c r="AC473" s="3"/>
      <c r="AD473" s="5"/>
      <c r="AS473" s="2"/>
      <c r="BE473" s="5"/>
      <c r="BF473" s="43"/>
      <c r="BG473" s="43"/>
      <c r="BH473" s="43"/>
      <c r="BK473" s="44"/>
      <c r="BL473" s="44"/>
      <c r="BM473" s="5"/>
      <c r="BN473" s="5"/>
      <c r="BO473" s="44"/>
      <c r="BP473" s="44"/>
      <c r="BQ473" s="44"/>
      <c r="BR473" s="44"/>
    </row>
    <row r="474" spans="1:70" s="6" customForma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2"/>
      <c r="W474" s="3"/>
      <c r="X474" s="4"/>
      <c r="Y474" s="42"/>
      <c r="Z474" s="3"/>
      <c r="AA474" s="3"/>
      <c r="AB474" s="3"/>
      <c r="AC474" s="3"/>
      <c r="AD474" s="5"/>
      <c r="AS474" s="2"/>
      <c r="BE474" s="5"/>
      <c r="BF474" s="43"/>
      <c r="BG474" s="43"/>
      <c r="BH474" s="43"/>
      <c r="BK474" s="44"/>
      <c r="BL474" s="44"/>
      <c r="BM474" s="5"/>
      <c r="BN474" s="5"/>
      <c r="BO474" s="44"/>
      <c r="BP474" s="44"/>
      <c r="BQ474" s="44"/>
      <c r="BR474" s="44"/>
    </row>
    <row r="475" spans="1:70" s="6" customForma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2"/>
      <c r="W475" s="3"/>
      <c r="X475" s="4"/>
      <c r="Y475" s="42"/>
      <c r="Z475" s="3"/>
      <c r="AA475" s="3"/>
      <c r="AB475" s="3"/>
      <c r="AC475" s="3"/>
      <c r="AD475" s="5"/>
      <c r="AS475" s="2"/>
      <c r="BE475" s="5"/>
      <c r="BF475" s="43"/>
      <c r="BG475" s="43"/>
      <c r="BH475" s="43"/>
      <c r="BK475" s="44"/>
      <c r="BL475" s="44"/>
      <c r="BM475" s="5"/>
      <c r="BN475" s="5"/>
      <c r="BO475" s="44"/>
      <c r="BP475" s="44"/>
      <c r="BQ475" s="44"/>
      <c r="BR475" s="44"/>
    </row>
    <row r="476" spans="1:70" s="6" customForma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2"/>
      <c r="W476" s="3"/>
      <c r="X476" s="4"/>
      <c r="Y476" s="42"/>
      <c r="Z476" s="3"/>
      <c r="AA476" s="3"/>
      <c r="AB476" s="3"/>
      <c r="AC476" s="3"/>
      <c r="AD476" s="5"/>
      <c r="AS476" s="2"/>
      <c r="BE476" s="5"/>
      <c r="BF476" s="43"/>
      <c r="BG476" s="43"/>
      <c r="BH476" s="43"/>
      <c r="BK476" s="44"/>
      <c r="BL476" s="44"/>
      <c r="BM476" s="5"/>
      <c r="BN476" s="5"/>
      <c r="BO476" s="44"/>
      <c r="BP476" s="44"/>
      <c r="BQ476" s="44"/>
      <c r="BR476" s="44"/>
    </row>
    <row r="477" spans="1:70" s="6" customForma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2"/>
      <c r="W477" s="3"/>
      <c r="X477" s="4"/>
      <c r="Y477" s="42"/>
      <c r="Z477" s="3"/>
      <c r="AA477" s="3"/>
      <c r="AB477" s="3"/>
      <c r="AC477" s="3"/>
      <c r="AD477" s="5"/>
      <c r="AS477" s="2"/>
      <c r="BE477" s="5"/>
      <c r="BF477" s="43"/>
      <c r="BG477" s="43"/>
      <c r="BH477" s="43"/>
      <c r="BK477" s="44"/>
      <c r="BL477" s="44"/>
      <c r="BM477" s="5"/>
      <c r="BN477" s="5"/>
      <c r="BO477" s="44"/>
      <c r="BP477" s="44"/>
      <c r="BQ477" s="44"/>
      <c r="BR477" s="44"/>
    </row>
    <row r="478" spans="1:70" s="6" customForma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2"/>
      <c r="W478" s="3"/>
      <c r="X478" s="4"/>
      <c r="Y478" s="42"/>
      <c r="Z478" s="3"/>
      <c r="AA478" s="3"/>
      <c r="AB478" s="3"/>
      <c r="AC478" s="3"/>
      <c r="AD478" s="5"/>
      <c r="AS478" s="2"/>
      <c r="BE478" s="5"/>
      <c r="BF478" s="43"/>
      <c r="BG478" s="43"/>
      <c r="BH478" s="43"/>
      <c r="BK478" s="44"/>
      <c r="BL478" s="44"/>
      <c r="BM478" s="5"/>
      <c r="BN478" s="5"/>
      <c r="BO478" s="44"/>
      <c r="BP478" s="44"/>
      <c r="BQ478" s="44"/>
      <c r="BR478" s="44"/>
    </row>
    <row r="479" spans="1:70" s="6" customForma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2"/>
      <c r="W479" s="3"/>
      <c r="X479" s="4"/>
      <c r="Y479" s="42"/>
      <c r="Z479" s="3"/>
      <c r="AA479" s="3"/>
      <c r="AB479" s="3"/>
      <c r="AC479" s="3"/>
      <c r="AD479" s="5"/>
      <c r="AS479" s="2"/>
      <c r="BE479" s="5"/>
      <c r="BF479" s="43"/>
      <c r="BG479" s="43"/>
      <c r="BH479" s="43"/>
      <c r="BK479" s="44"/>
      <c r="BL479" s="44"/>
      <c r="BM479" s="5"/>
      <c r="BN479" s="5"/>
      <c r="BO479" s="44"/>
      <c r="BP479" s="44"/>
      <c r="BQ479" s="44"/>
      <c r="BR479" s="44"/>
    </row>
    <row r="480" spans="1:70" s="6" customForma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2"/>
      <c r="W480" s="3"/>
      <c r="X480" s="4"/>
      <c r="Y480" s="42"/>
      <c r="Z480" s="3"/>
      <c r="AA480" s="3"/>
      <c r="AB480" s="3"/>
      <c r="AC480" s="3"/>
      <c r="AD480" s="5"/>
      <c r="AS480" s="2"/>
      <c r="BE480" s="5"/>
      <c r="BF480" s="43"/>
      <c r="BG480" s="43"/>
      <c r="BH480" s="43"/>
      <c r="BK480" s="44"/>
      <c r="BL480" s="44"/>
      <c r="BM480" s="5"/>
      <c r="BN480" s="5"/>
      <c r="BO480" s="44"/>
      <c r="BP480" s="44"/>
      <c r="BQ480" s="44"/>
      <c r="BR480" s="44"/>
    </row>
    <row r="481" spans="1:70" s="6" customForma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2"/>
      <c r="W481" s="3"/>
      <c r="X481" s="4"/>
      <c r="Y481" s="42"/>
      <c r="Z481" s="3"/>
      <c r="AA481" s="3"/>
      <c r="AB481" s="3"/>
      <c r="AC481" s="3"/>
      <c r="AD481" s="5"/>
      <c r="AS481" s="2"/>
      <c r="BE481" s="5"/>
      <c r="BF481" s="43"/>
      <c r="BG481" s="43"/>
      <c r="BH481" s="43"/>
      <c r="BK481" s="44"/>
      <c r="BL481" s="44"/>
      <c r="BM481" s="5"/>
      <c r="BN481" s="5"/>
      <c r="BO481" s="44"/>
      <c r="BP481" s="44"/>
      <c r="BQ481" s="44"/>
      <c r="BR481" s="44"/>
    </row>
    <row r="482" spans="1:70" s="6" customForma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2"/>
      <c r="W482" s="3"/>
      <c r="X482" s="4"/>
      <c r="Y482" s="42"/>
      <c r="Z482" s="3"/>
      <c r="AA482" s="3"/>
      <c r="AB482" s="3"/>
      <c r="AC482" s="3"/>
      <c r="AD482" s="5"/>
      <c r="AS482" s="2"/>
      <c r="BE482" s="5"/>
      <c r="BF482" s="43"/>
      <c r="BG482" s="43"/>
      <c r="BH482" s="43"/>
      <c r="BK482" s="44"/>
      <c r="BL482" s="44"/>
      <c r="BM482" s="5"/>
      <c r="BN482" s="5"/>
      <c r="BO482" s="44"/>
      <c r="BP482" s="44"/>
      <c r="BQ482" s="44"/>
      <c r="BR482" s="44"/>
    </row>
    <row r="483" spans="1:70" s="6" customForma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2"/>
      <c r="W483" s="3"/>
      <c r="X483" s="4"/>
      <c r="Y483" s="42"/>
      <c r="Z483" s="3"/>
      <c r="AA483" s="3"/>
      <c r="AB483" s="3"/>
      <c r="AC483" s="3"/>
      <c r="AD483" s="5"/>
      <c r="AS483" s="2"/>
      <c r="BE483" s="5"/>
      <c r="BF483" s="43"/>
      <c r="BG483" s="43"/>
      <c r="BH483" s="43"/>
      <c r="BK483" s="44"/>
      <c r="BL483" s="44"/>
      <c r="BM483" s="5"/>
      <c r="BN483" s="5"/>
      <c r="BO483" s="44"/>
      <c r="BP483" s="44"/>
      <c r="BQ483" s="44"/>
      <c r="BR483" s="44"/>
    </row>
    <row r="484" spans="1:70" s="6" customForma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2"/>
      <c r="W484" s="3"/>
      <c r="X484" s="4"/>
      <c r="Y484" s="42"/>
      <c r="Z484" s="3"/>
      <c r="AA484" s="3"/>
      <c r="AB484" s="3"/>
      <c r="AC484" s="3"/>
      <c r="AD484" s="5"/>
      <c r="AS484" s="2"/>
      <c r="BE484" s="5"/>
      <c r="BF484" s="43"/>
      <c r="BG484" s="43"/>
      <c r="BH484" s="43"/>
      <c r="BK484" s="44"/>
      <c r="BL484" s="44"/>
      <c r="BM484" s="5"/>
      <c r="BN484" s="5"/>
      <c r="BO484" s="44"/>
      <c r="BP484" s="44"/>
      <c r="BQ484" s="44"/>
      <c r="BR484" s="44"/>
    </row>
    <row r="485" spans="1:70" s="6" customForma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2"/>
      <c r="W485" s="3"/>
      <c r="X485" s="4"/>
      <c r="Y485" s="42"/>
      <c r="Z485" s="3"/>
      <c r="AA485" s="3"/>
      <c r="AB485" s="3"/>
      <c r="AC485" s="3"/>
      <c r="AD485" s="5"/>
      <c r="AS485" s="2"/>
      <c r="BE485" s="5"/>
      <c r="BF485" s="43"/>
      <c r="BG485" s="43"/>
      <c r="BH485" s="43"/>
      <c r="BK485" s="44"/>
      <c r="BL485" s="44"/>
      <c r="BM485" s="5"/>
      <c r="BN485" s="5"/>
      <c r="BO485" s="44"/>
      <c r="BP485" s="44"/>
      <c r="BQ485" s="44"/>
      <c r="BR485" s="44"/>
    </row>
    <row r="486" spans="1:70" s="6" customForma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2"/>
      <c r="W486" s="3"/>
      <c r="X486" s="4"/>
      <c r="Y486" s="42"/>
      <c r="Z486" s="3"/>
      <c r="AA486" s="3"/>
      <c r="AB486" s="3"/>
      <c r="AC486" s="3"/>
      <c r="AD486" s="5"/>
      <c r="AS486" s="2"/>
      <c r="BE486" s="5"/>
      <c r="BF486" s="43"/>
      <c r="BG486" s="43"/>
      <c r="BH486" s="43"/>
      <c r="BK486" s="44"/>
      <c r="BL486" s="44"/>
      <c r="BM486" s="5"/>
      <c r="BN486" s="5"/>
      <c r="BO486" s="44"/>
      <c r="BP486" s="44"/>
      <c r="BQ486" s="44"/>
      <c r="BR486" s="44"/>
    </row>
    <row r="487" spans="1:70" s="6" customForma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2"/>
      <c r="W487" s="3"/>
      <c r="X487" s="4"/>
      <c r="Y487" s="42"/>
      <c r="Z487" s="3"/>
      <c r="AA487" s="3"/>
      <c r="AB487" s="3"/>
      <c r="AC487" s="3"/>
      <c r="AD487" s="5"/>
      <c r="AS487" s="2"/>
      <c r="BE487" s="5"/>
      <c r="BF487" s="43"/>
      <c r="BG487" s="43"/>
      <c r="BH487" s="43"/>
      <c r="BK487" s="44"/>
      <c r="BL487" s="44"/>
      <c r="BM487" s="5"/>
      <c r="BN487" s="5"/>
      <c r="BO487" s="44"/>
      <c r="BP487" s="44"/>
      <c r="BQ487" s="44"/>
      <c r="BR487" s="44"/>
    </row>
    <row r="488" spans="1:70" s="6" customForma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2"/>
      <c r="W488" s="3"/>
      <c r="X488" s="4"/>
      <c r="Y488" s="42"/>
      <c r="Z488" s="3"/>
      <c r="AA488" s="3"/>
      <c r="AB488" s="3"/>
      <c r="AC488" s="3"/>
      <c r="AD488" s="5"/>
      <c r="AS488" s="2"/>
      <c r="BE488" s="5"/>
      <c r="BF488" s="43"/>
      <c r="BG488" s="43"/>
      <c r="BH488" s="43"/>
      <c r="BK488" s="44"/>
      <c r="BL488" s="44"/>
      <c r="BM488" s="5"/>
      <c r="BN488" s="5"/>
      <c r="BO488" s="44"/>
      <c r="BP488" s="44"/>
      <c r="BQ488" s="44"/>
      <c r="BR488" s="44"/>
    </row>
    <row r="489" spans="1:70" s="6" customForma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2"/>
      <c r="W489" s="3"/>
      <c r="X489" s="4"/>
      <c r="Y489" s="42"/>
      <c r="Z489" s="3"/>
      <c r="AA489" s="3"/>
      <c r="AB489" s="3"/>
      <c r="AC489" s="3"/>
      <c r="AD489" s="5"/>
      <c r="AS489" s="2"/>
      <c r="BE489" s="5"/>
      <c r="BF489" s="43"/>
      <c r="BG489" s="43"/>
      <c r="BH489" s="43"/>
      <c r="BK489" s="44"/>
      <c r="BL489" s="44"/>
      <c r="BM489" s="5"/>
      <c r="BN489" s="5"/>
      <c r="BO489" s="44"/>
      <c r="BP489" s="44"/>
      <c r="BQ489" s="44"/>
      <c r="BR489" s="44"/>
    </row>
    <row r="490" spans="1:70" s="6" customForma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2"/>
      <c r="W490" s="3"/>
      <c r="X490" s="4"/>
      <c r="Y490" s="42"/>
      <c r="Z490" s="3"/>
      <c r="AA490" s="3"/>
      <c r="AB490" s="3"/>
      <c r="AC490" s="3"/>
      <c r="AD490" s="5"/>
      <c r="AS490" s="2"/>
      <c r="BE490" s="5"/>
      <c r="BF490" s="43"/>
      <c r="BG490" s="43"/>
      <c r="BH490" s="43"/>
      <c r="BK490" s="44"/>
      <c r="BL490" s="44"/>
      <c r="BM490" s="5"/>
      <c r="BN490" s="5"/>
      <c r="BO490" s="44"/>
      <c r="BP490" s="44"/>
      <c r="BQ490" s="44"/>
      <c r="BR490" s="44"/>
    </row>
    <row r="491" spans="1:70" s="6" customForma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2"/>
      <c r="W491" s="3"/>
      <c r="X491" s="4"/>
      <c r="Y491" s="42"/>
      <c r="Z491" s="3"/>
      <c r="AA491" s="3"/>
      <c r="AB491" s="3"/>
      <c r="AC491" s="3"/>
      <c r="AD491" s="5"/>
      <c r="AS491" s="2"/>
      <c r="BE491" s="5"/>
      <c r="BF491" s="43"/>
      <c r="BG491" s="43"/>
      <c r="BH491" s="43"/>
      <c r="BK491" s="44"/>
      <c r="BL491" s="44"/>
      <c r="BM491" s="5"/>
      <c r="BN491" s="5"/>
      <c r="BO491" s="44"/>
      <c r="BP491" s="44"/>
      <c r="BQ491" s="44"/>
      <c r="BR491" s="44"/>
    </row>
    <row r="492" spans="1:70" s="6" customForma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2"/>
      <c r="W492" s="3"/>
      <c r="X492" s="4"/>
      <c r="Y492" s="42"/>
      <c r="Z492" s="3"/>
      <c r="AA492" s="3"/>
      <c r="AB492" s="3"/>
      <c r="AC492" s="3"/>
      <c r="AD492" s="5"/>
      <c r="AS492" s="2"/>
      <c r="BE492" s="5"/>
      <c r="BF492" s="43"/>
      <c r="BG492" s="43"/>
      <c r="BH492" s="43"/>
      <c r="BK492" s="44"/>
      <c r="BL492" s="44"/>
      <c r="BM492" s="5"/>
      <c r="BN492" s="5"/>
      <c r="BO492" s="44"/>
      <c r="BP492" s="44"/>
      <c r="BQ492" s="44"/>
      <c r="BR492" s="44"/>
    </row>
    <row r="493" spans="1:70" s="6" customForma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2"/>
      <c r="W493" s="3"/>
      <c r="X493" s="4"/>
      <c r="Y493" s="42"/>
      <c r="Z493" s="3"/>
      <c r="AA493" s="3"/>
      <c r="AB493" s="3"/>
      <c r="AC493" s="3"/>
      <c r="AD493" s="5"/>
      <c r="AS493" s="2"/>
      <c r="BE493" s="5"/>
      <c r="BF493" s="43"/>
      <c r="BG493" s="43"/>
      <c r="BH493" s="43"/>
      <c r="BK493" s="44"/>
      <c r="BL493" s="44"/>
      <c r="BM493" s="5"/>
      <c r="BN493" s="5"/>
      <c r="BO493" s="44"/>
      <c r="BP493" s="44"/>
      <c r="BQ493" s="44"/>
      <c r="BR493" s="44"/>
    </row>
    <row r="494" spans="1:70" s="6" customForma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2"/>
      <c r="W494" s="3"/>
      <c r="X494" s="4"/>
      <c r="Y494" s="42"/>
      <c r="Z494" s="3"/>
      <c r="AA494" s="3"/>
      <c r="AB494" s="3"/>
      <c r="AC494" s="3"/>
      <c r="AD494" s="5"/>
      <c r="AS494" s="2"/>
      <c r="BE494" s="5"/>
      <c r="BF494" s="43"/>
      <c r="BG494" s="43"/>
      <c r="BH494" s="43"/>
      <c r="BK494" s="44"/>
      <c r="BL494" s="44"/>
      <c r="BM494" s="5"/>
      <c r="BN494" s="5"/>
      <c r="BO494" s="44"/>
      <c r="BP494" s="44"/>
      <c r="BQ494" s="44"/>
      <c r="BR494" s="44"/>
    </row>
    <row r="495" spans="1:70" s="6" customForma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2"/>
      <c r="W495" s="3"/>
      <c r="X495" s="4"/>
      <c r="Y495" s="42"/>
      <c r="Z495" s="3"/>
      <c r="AA495" s="3"/>
      <c r="AB495" s="3"/>
      <c r="AC495" s="3"/>
      <c r="AD495" s="5"/>
      <c r="AS495" s="2"/>
      <c r="BE495" s="5"/>
      <c r="BF495" s="43"/>
      <c r="BG495" s="43"/>
      <c r="BH495" s="43"/>
      <c r="BK495" s="44"/>
      <c r="BL495" s="44"/>
      <c r="BM495" s="5"/>
      <c r="BN495" s="5"/>
      <c r="BO495" s="44"/>
      <c r="BP495" s="44"/>
      <c r="BQ495" s="44"/>
      <c r="BR495" s="44"/>
    </row>
    <row r="496" spans="1:70" s="6" customForma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2"/>
      <c r="W496" s="3"/>
      <c r="X496" s="4"/>
      <c r="Y496" s="42"/>
      <c r="Z496" s="3"/>
      <c r="AA496" s="3"/>
      <c r="AB496" s="3"/>
      <c r="AC496" s="3"/>
      <c r="AD496" s="5"/>
      <c r="AS496" s="2"/>
      <c r="BE496" s="5"/>
      <c r="BF496" s="43"/>
      <c r="BG496" s="43"/>
      <c r="BH496" s="43"/>
      <c r="BK496" s="44"/>
      <c r="BL496" s="44"/>
      <c r="BM496" s="5"/>
      <c r="BN496" s="5"/>
      <c r="BO496" s="44"/>
      <c r="BP496" s="44"/>
      <c r="BQ496" s="44"/>
      <c r="BR496" s="44"/>
    </row>
    <row r="497" spans="1:70" s="6" customForma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2"/>
      <c r="W497" s="3"/>
      <c r="X497" s="4"/>
      <c r="Y497" s="42"/>
      <c r="Z497" s="3"/>
      <c r="AA497" s="3"/>
      <c r="AB497" s="3"/>
      <c r="AC497" s="3"/>
      <c r="AD497" s="5"/>
      <c r="AS497" s="2"/>
      <c r="BE497" s="5"/>
      <c r="BF497" s="43"/>
      <c r="BG497" s="43"/>
      <c r="BH497" s="43"/>
      <c r="BK497" s="44"/>
      <c r="BL497" s="44"/>
      <c r="BM497" s="5"/>
      <c r="BN497" s="5"/>
      <c r="BO497" s="44"/>
      <c r="BP497" s="44"/>
      <c r="BQ497" s="44"/>
      <c r="BR497" s="44"/>
    </row>
    <row r="498" spans="1:70" s="6" customForma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2"/>
      <c r="W498" s="3"/>
      <c r="X498" s="4"/>
      <c r="Y498" s="42"/>
      <c r="Z498" s="3"/>
      <c r="AA498" s="3"/>
      <c r="AB498" s="3"/>
      <c r="AC498" s="3"/>
      <c r="AD498" s="5"/>
      <c r="AS498" s="2"/>
      <c r="BE498" s="5"/>
      <c r="BF498" s="43"/>
      <c r="BG498" s="43"/>
      <c r="BH498" s="43"/>
      <c r="BK498" s="44"/>
      <c r="BL498" s="44"/>
      <c r="BM498" s="5"/>
      <c r="BN498" s="5"/>
      <c r="BO498" s="44"/>
      <c r="BP498" s="44"/>
      <c r="BQ498" s="44"/>
      <c r="BR498" s="44"/>
    </row>
    <row r="499" spans="1:70" s="6" customForma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2"/>
      <c r="W499" s="3"/>
      <c r="X499" s="4"/>
      <c r="Y499" s="42"/>
      <c r="Z499" s="3"/>
      <c r="AA499" s="3"/>
      <c r="AB499" s="3"/>
      <c r="AC499" s="3"/>
      <c r="AD499" s="5"/>
      <c r="AS499" s="2"/>
      <c r="BE499" s="5"/>
      <c r="BF499" s="43"/>
      <c r="BG499" s="43"/>
      <c r="BH499" s="43"/>
      <c r="BK499" s="44"/>
      <c r="BL499" s="44"/>
      <c r="BM499" s="5"/>
      <c r="BN499" s="5"/>
      <c r="BO499" s="44"/>
      <c r="BP499" s="44"/>
      <c r="BQ499" s="44"/>
      <c r="BR499" s="44"/>
    </row>
    <row r="500" spans="1:70" s="6" customForma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2"/>
      <c r="W500" s="3"/>
      <c r="X500" s="4"/>
      <c r="Y500" s="42"/>
      <c r="Z500" s="3"/>
      <c r="AA500" s="3"/>
      <c r="AB500" s="3"/>
      <c r="AC500" s="3"/>
      <c r="AD500" s="5"/>
      <c r="AS500" s="2"/>
      <c r="BE500" s="5"/>
      <c r="BF500" s="43"/>
      <c r="BG500" s="43"/>
      <c r="BH500" s="43"/>
      <c r="BK500" s="44"/>
      <c r="BL500" s="44"/>
      <c r="BM500" s="5"/>
      <c r="BN500" s="5"/>
      <c r="BO500" s="44"/>
      <c r="BP500" s="44"/>
      <c r="BQ500" s="44"/>
      <c r="BR500" s="44"/>
    </row>
    <row r="501" spans="1:70" s="6" customForma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2"/>
      <c r="W501" s="3"/>
      <c r="X501" s="4"/>
      <c r="Y501" s="42"/>
      <c r="Z501" s="3"/>
      <c r="AA501" s="3"/>
      <c r="AB501" s="3"/>
      <c r="AC501" s="3"/>
      <c r="AD501" s="5"/>
      <c r="AS501" s="2"/>
      <c r="BE501" s="5"/>
      <c r="BF501" s="43"/>
      <c r="BG501" s="43"/>
      <c r="BH501" s="43"/>
      <c r="BK501" s="44"/>
      <c r="BL501" s="44"/>
      <c r="BM501" s="5"/>
      <c r="BN501" s="5"/>
      <c r="BO501" s="44"/>
      <c r="BP501" s="44"/>
      <c r="BQ501" s="44"/>
      <c r="BR501" s="44"/>
    </row>
    <row r="502" spans="1:70" s="6" customForma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2"/>
      <c r="W502" s="3"/>
      <c r="X502" s="4"/>
      <c r="Y502" s="42"/>
      <c r="Z502" s="3"/>
      <c r="AA502" s="3"/>
      <c r="AB502" s="3"/>
      <c r="AC502" s="3"/>
      <c r="AD502" s="5"/>
      <c r="AS502" s="2"/>
      <c r="BE502" s="5"/>
      <c r="BF502" s="43"/>
      <c r="BG502" s="43"/>
      <c r="BH502" s="43"/>
      <c r="BK502" s="44"/>
      <c r="BL502" s="44"/>
      <c r="BM502" s="5"/>
      <c r="BN502" s="5"/>
      <c r="BO502" s="44"/>
      <c r="BP502" s="44"/>
      <c r="BQ502" s="44"/>
      <c r="BR502" s="44"/>
    </row>
    <row r="503" spans="1:70" s="6" customForma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2"/>
      <c r="W503" s="3"/>
      <c r="X503" s="4"/>
      <c r="Y503" s="42"/>
      <c r="Z503" s="3"/>
      <c r="AA503" s="3"/>
      <c r="AB503" s="3"/>
      <c r="AC503" s="3"/>
      <c r="AD503" s="5"/>
      <c r="AS503" s="2"/>
      <c r="BE503" s="5"/>
      <c r="BF503" s="43"/>
      <c r="BG503" s="43"/>
      <c r="BH503" s="43"/>
      <c r="BK503" s="44"/>
      <c r="BL503" s="44"/>
      <c r="BM503" s="5"/>
      <c r="BN503" s="5"/>
      <c r="BO503" s="44"/>
      <c r="BP503" s="44"/>
      <c r="BQ503" s="44"/>
      <c r="BR503" s="44"/>
    </row>
    <row r="504" spans="1:70" s="6" customForma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2"/>
      <c r="W504" s="3"/>
      <c r="X504" s="4"/>
      <c r="Y504" s="42"/>
      <c r="Z504" s="3"/>
      <c r="AA504" s="3"/>
      <c r="AB504" s="3"/>
      <c r="AC504" s="3"/>
      <c r="AD504" s="5"/>
      <c r="AS504" s="2"/>
      <c r="BE504" s="5"/>
      <c r="BF504" s="43"/>
      <c r="BG504" s="43"/>
      <c r="BH504" s="43"/>
      <c r="BK504" s="44"/>
      <c r="BL504" s="44"/>
      <c r="BM504" s="5"/>
      <c r="BN504" s="5"/>
      <c r="BO504" s="44"/>
      <c r="BP504" s="44"/>
      <c r="BQ504" s="44"/>
      <c r="BR504" s="44"/>
    </row>
    <row r="505" spans="1:70" s="6" customForma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2"/>
      <c r="W505" s="3"/>
      <c r="X505" s="4"/>
      <c r="Y505" s="42"/>
      <c r="Z505" s="3"/>
      <c r="AA505" s="3"/>
      <c r="AB505" s="3"/>
      <c r="AC505" s="3"/>
      <c r="AD505" s="5"/>
      <c r="AS505" s="2"/>
      <c r="BE505" s="5"/>
      <c r="BF505" s="43"/>
      <c r="BG505" s="43"/>
      <c r="BH505" s="43"/>
      <c r="BK505" s="44"/>
      <c r="BL505" s="44"/>
      <c r="BM505" s="5"/>
      <c r="BN505" s="5"/>
      <c r="BO505" s="44"/>
      <c r="BP505" s="44"/>
      <c r="BQ505" s="44"/>
      <c r="BR505" s="44"/>
    </row>
    <row r="506" spans="1:70" s="6" customForma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2"/>
      <c r="W506" s="3"/>
      <c r="X506" s="4"/>
      <c r="Y506" s="42"/>
      <c r="Z506" s="3"/>
      <c r="AA506" s="3"/>
      <c r="AB506" s="3"/>
      <c r="AC506" s="3"/>
      <c r="AD506" s="5"/>
      <c r="AS506" s="2"/>
      <c r="BE506" s="5"/>
      <c r="BF506" s="43"/>
      <c r="BG506" s="43"/>
      <c r="BH506" s="43"/>
      <c r="BK506" s="44"/>
      <c r="BL506" s="44"/>
      <c r="BM506" s="5"/>
      <c r="BN506" s="5"/>
      <c r="BO506" s="44"/>
      <c r="BP506" s="44"/>
      <c r="BQ506" s="44"/>
      <c r="BR506" s="44"/>
    </row>
    <row r="507" spans="1:70" s="6" customForma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2"/>
      <c r="W507" s="3"/>
      <c r="X507" s="4"/>
      <c r="Y507" s="42"/>
      <c r="Z507" s="3"/>
      <c r="AA507" s="3"/>
      <c r="AB507" s="3"/>
      <c r="AC507" s="3"/>
      <c r="AD507" s="5"/>
      <c r="AS507" s="2"/>
      <c r="BE507" s="5"/>
      <c r="BF507" s="43"/>
      <c r="BG507" s="43"/>
      <c r="BH507" s="43"/>
      <c r="BK507" s="44"/>
      <c r="BL507" s="44"/>
      <c r="BM507" s="5"/>
      <c r="BN507" s="5"/>
      <c r="BO507" s="44"/>
      <c r="BP507" s="44"/>
      <c r="BQ507" s="44"/>
      <c r="BR507" s="44"/>
    </row>
    <row r="508" spans="1:70" s="6" customForma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2"/>
      <c r="W508" s="3"/>
      <c r="X508" s="4"/>
      <c r="Y508" s="42"/>
      <c r="Z508" s="3"/>
      <c r="AA508" s="3"/>
      <c r="AB508" s="3"/>
      <c r="AC508" s="3"/>
      <c r="AD508" s="5"/>
      <c r="AS508" s="2"/>
      <c r="BE508" s="5"/>
      <c r="BF508" s="43"/>
      <c r="BG508" s="43"/>
      <c r="BH508" s="43"/>
      <c r="BK508" s="44"/>
      <c r="BL508" s="44"/>
      <c r="BM508" s="5"/>
      <c r="BN508" s="5"/>
      <c r="BO508" s="44"/>
      <c r="BP508" s="44"/>
      <c r="BQ508" s="44"/>
      <c r="BR508" s="44"/>
    </row>
    <row r="509" spans="1:70" s="6" customForma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2"/>
      <c r="W509" s="3"/>
      <c r="X509" s="4"/>
      <c r="Y509" s="42"/>
      <c r="Z509" s="3"/>
      <c r="AA509" s="3"/>
      <c r="AB509" s="3"/>
      <c r="AC509" s="3"/>
      <c r="AD509" s="5"/>
      <c r="AS509" s="2"/>
      <c r="BE509" s="5"/>
      <c r="BF509" s="43"/>
      <c r="BG509" s="43"/>
      <c r="BH509" s="43"/>
      <c r="BK509" s="44"/>
      <c r="BL509" s="44"/>
      <c r="BM509" s="5"/>
      <c r="BN509" s="5"/>
      <c r="BO509" s="44"/>
      <c r="BP509" s="44"/>
      <c r="BQ509" s="44"/>
      <c r="BR509" s="44"/>
    </row>
    <row r="510" spans="1:70" s="6" customForma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2"/>
      <c r="W510" s="3"/>
      <c r="X510" s="4"/>
      <c r="Y510" s="42"/>
      <c r="Z510" s="3"/>
      <c r="AA510" s="3"/>
      <c r="AB510" s="3"/>
      <c r="AC510" s="3"/>
      <c r="AD510" s="5"/>
      <c r="AS510" s="2"/>
      <c r="BE510" s="5"/>
      <c r="BF510" s="43"/>
      <c r="BG510" s="43"/>
      <c r="BH510" s="43"/>
      <c r="BK510" s="44"/>
      <c r="BL510" s="44"/>
      <c r="BM510" s="5"/>
      <c r="BN510" s="5"/>
      <c r="BO510" s="44"/>
      <c r="BP510" s="44"/>
      <c r="BQ510" s="44"/>
      <c r="BR510" s="44"/>
    </row>
    <row r="511" spans="1:70" s="6" customForma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2"/>
      <c r="W511" s="3"/>
      <c r="X511" s="4"/>
      <c r="Y511" s="42"/>
      <c r="Z511" s="3"/>
      <c r="AA511" s="3"/>
      <c r="AB511" s="3"/>
      <c r="AC511" s="3"/>
      <c r="AD511" s="5"/>
      <c r="AS511" s="2"/>
      <c r="BE511" s="5"/>
      <c r="BF511" s="43"/>
      <c r="BG511" s="43"/>
      <c r="BH511" s="43"/>
      <c r="BK511" s="44"/>
      <c r="BL511" s="44"/>
      <c r="BM511" s="5"/>
      <c r="BN511" s="5"/>
      <c r="BO511" s="44"/>
      <c r="BP511" s="44"/>
      <c r="BQ511" s="44"/>
      <c r="BR511" s="44"/>
    </row>
    <row r="512" spans="1:70" s="6" customForma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2"/>
      <c r="W512" s="3"/>
      <c r="X512" s="4"/>
      <c r="Y512" s="42"/>
      <c r="Z512" s="3"/>
      <c r="AA512" s="3"/>
      <c r="AB512" s="3"/>
      <c r="AC512" s="3"/>
      <c r="AD512" s="5"/>
      <c r="AS512" s="2"/>
      <c r="BE512" s="5"/>
      <c r="BF512" s="43"/>
      <c r="BG512" s="43"/>
      <c r="BH512" s="43"/>
      <c r="BK512" s="44"/>
      <c r="BL512" s="44"/>
      <c r="BM512" s="5"/>
      <c r="BN512" s="5"/>
      <c r="BO512" s="44"/>
      <c r="BP512" s="44"/>
      <c r="BQ512" s="44"/>
      <c r="BR512" s="44"/>
    </row>
    <row r="513" spans="1:70" s="6" customForma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2"/>
      <c r="W513" s="3"/>
      <c r="X513" s="4"/>
      <c r="Y513" s="42"/>
      <c r="Z513" s="3"/>
      <c r="AA513" s="3"/>
      <c r="AB513" s="3"/>
      <c r="AC513" s="3"/>
      <c r="AD513" s="5"/>
      <c r="AS513" s="2"/>
      <c r="BE513" s="5"/>
      <c r="BF513" s="43"/>
      <c r="BG513" s="43"/>
      <c r="BH513" s="43"/>
      <c r="BK513" s="44"/>
      <c r="BL513" s="44"/>
      <c r="BM513" s="5"/>
      <c r="BN513" s="5"/>
      <c r="BO513" s="44"/>
      <c r="BP513" s="44"/>
      <c r="BQ513" s="44"/>
      <c r="BR513" s="44"/>
    </row>
    <row r="514" spans="1:70" s="6" customForma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2"/>
      <c r="W514" s="3"/>
      <c r="X514" s="4"/>
      <c r="Y514" s="42"/>
      <c r="Z514" s="3"/>
      <c r="AA514" s="3"/>
      <c r="AB514" s="3"/>
      <c r="AC514" s="3"/>
      <c r="AD514" s="5"/>
      <c r="AS514" s="2"/>
      <c r="BE514" s="5"/>
      <c r="BF514" s="43"/>
      <c r="BG514" s="43"/>
      <c r="BH514" s="43"/>
      <c r="BK514" s="44"/>
      <c r="BL514" s="44"/>
      <c r="BM514" s="5"/>
      <c r="BN514" s="5"/>
      <c r="BO514" s="44"/>
      <c r="BP514" s="44"/>
      <c r="BQ514" s="44"/>
      <c r="BR514" s="44"/>
    </row>
    <row r="515" spans="1:70" s="6" customForma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2"/>
      <c r="W515" s="3"/>
      <c r="X515" s="4"/>
      <c r="Y515" s="42"/>
      <c r="Z515" s="3"/>
      <c r="AA515" s="3"/>
      <c r="AB515" s="3"/>
      <c r="AC515" s="3"/>
      <c r="AD515" s="5"/>
      <c r="AS515" s="2"/>
      <c r="BE515" s="5"/>
      <c r="BF515" s="43"/>
      <c r="BG515" s="43"/>
      <c r="BH515" s="43"/>
      <c r="BK515" s="44"/>
      <c r="BL515" s="44"/>
      <c r="BM515" s="5"/>
      <c r="BN515" s="5"/>
      <c r="BO515" s="44"/>
      <c r="BP515" s="44"/>
      <c r="BQ515" s="44"/>
      <c r="BR515" s="44"/>
    </row>
    <row r="516" spans="1:70" s="6" customForma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2"/>
      <c r="W516" s="3"/>
      <c r="X516" s="4"/>
      <c r="Y516" s="42"/>
      <c r="Z516" s="3"/>
      <c r="AA516" s="3"/>
      <c r="AB516" s="3"/>
      <c r="AC516" s="3"/>
      <c r="AD516" s="5"/>
      <c r="AS516" s="2"/>
      <c r="BE516" s="5"/>
      <c r="BF516" s="43"/>
      <c r="BG516" s="43"/>
      <c r="BH516" s="43"/>
      <c r="BK516" s="44"/>
      <c r="BL516" s="44"/>
      <c r="BM516" s="5"/>
      <c r="BN516" s="5"/>
      <c r="BO516" s="44"/>
      <c r="BP516" s="44"/>
      <c r="BQ516" s="44"/>
      <c r="BR516" s="44"/>
    </row>
    <row r="517" spans="1:70" s="6" customForma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2"/>
      <c r="W517" s="3"/>
      <c r="X517" s="4"/>
      <c r="Y517" s="42"/>
      <c r="Z517" s="3"/>
      <c r="AA517" s="3"/>
      <c r="AB517" s="3"/>
      <c r="AC517" s="3"/>
      <c r="AD517" s="5"/>
      <c r="AS517" s="2"/>
      <c r="BE517" s="5"/>
      <c r="BF517" s="43"/>
      <c r="BG517" s="43"/>
      <c r="BH517" s="43"/>
      <c r="BK517" s="44"/>
      <c r="BL517" s="44"/>
      <c r="BM517" s="5"/>
      <c r="BN517" s="5"/>
      <c r="BO517" s="44"/>
      <c r="BP517" s="44"/>
      <c r="BQ517" s="44"/>
      <c r="BR517" s="44"/>
    </row>
    <row r="518" spans="1:70" s="6" customForma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2"/>
      <c r="W518" s="3"/>
      <c r="X518" s="4"/>
      <c r="Y518" s="42"/>
      <c r="Z518" s="3"/>
      <c r="AA518" s="3"/>
      <c r="AB518" s="3"/>
      <c r="AC518" s="3"/>
      <c r="AD518" s="5"/>
      <c r="AS518" s="2"/>
      <c r="BE518" s="5"/>
      <c r="BF518" s="43"/>
      <c r="BG518" s="43"/>
      <c r="BH518" s="43"/>
      <c r="BK518" s="44"/>
      <c r="BL518" s="44"/>
      <c r="BM518" s="5"/>
      <c r="BN518" s="5"/>
      <c r="BO518" s="44"/>
      <c r="BP518" s="44"/>
      <c r="BQ518" s="44"/>
      <c r="BR518" s="44"/>
    </row>
    <row r="519" spans="1:70" s="6" customForma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2"/>
      <c r="W519" s="3"/>
      <c r="X519" s="4"/>
      <c r="Y519" s="42"/>
      <c r="Z519" s="3"/>
      <c r="AA519" s="3"/>
      <c r="AB519" s="3"/>
      <c r="AC519" s="3"/>
      <c r="AD519" s="5"/>
      <c r="AS519" s="2"/>
      <c r="BE519" s="5"/>
      <c r="BF519" s="43"/>
      <c r="BG519" s="43"/>
      <c r="BH519" s="43"/>
      <c r="BK519" s="44"/>
      <c r="BL519" s="44"/>
      <c r="BM519" s="5"/>
      <c r="BN519" s="5"/>
      <c r="BO519" s="44"/>
      <c r="BP519" s="44"/>
      <c r="BQ519" s="44"/>
      <c r="BR519" s="44"/>
    </row>
    <row r="520" spans="1:70" s="6" customForma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2"/>
      <c r="W520" s="3"/>
      <c r="X520" s="4"/>
      <c r="Y520" s="42"/>
      <c r="Z520" s="3"/>
      <c r="AA520" s="3"/>
      <c r="AB520" s="3"/>
      <c r="AC520" s="3"/>
      <c r="AD520" s="5"/>
      <c r="AS520" s="2"/>
      <c r="BE520" s="5"/>
      <c r="BF520" s="43"/>
      <c r="BG520" s="43"/>
      <c r="BH520" s="43"/>
      <c r="BK520" s="44"/>
      <c r="BL520" s="44"/>
      <c r="BM520" s="5"/>
      <c r="BN520" s="5"/>
      <c r="BO520" s="44"/>
      <c r="BP520" s="44"/>
      <c r="BQ520" s="44"/>
      <c r="BR520" s="44"/>
    </row>
    <row r="521" spans="1:70" s="6" customForma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2"/>
      <c r="W521" s="3"/>
      <c r="X521" s="4"/>
      <c r="Y521" s="42"/>
      <c r="Z521" s="3"/>
      <c r="AA521" s="3"/>
      <c r="AB521" s="3"/>
      <c r="AC521" s="3"/>
      <c r="AD521" s="5"/>
      <c r="AS521" s="2"/>
      <c r="BE521" s="5"/>
      <c r="BF521" s="43"/>
      <c r="BG521" s="43"/>
      <c r="BH521" s="43"/>
      <c r="BK521" s="44"/>
      <c r="BL521" s="44"/>
      <c r="BM521" s="5"/>
      <c r="BN521" s="5"/>
      <c r="BO521" s="44"/>
      <c r="BP521" s="44"/>
      <c r="BQ521" s="44"/>
      <c r="BR521" s="44"/>
    </row>
    <row r="522" spans="1:70" s="6" customForma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2"/>
      <c r="W522" s="3"/>
      <c r="X522" s="4"/>
      <c r="Y522" s="42"/>
      <c r="Z522" s="3"/>
      <c r="AA522" s="3"/>
      <c r="AB522" s="3"/>
      <c r="AC522" s="3"/>
      <c r="AD522" s="5"/>
      <c r="AS522" s="2"/>
      <c r="BE522" s="5"/>
      <c r="BF522" s="43"/>
      <c r="BG522" s="43"/>
      <c r="BH522" s="43"/>
      <c r="BK522" s="44"/>
      <c r="BL522" s="44"/>
      <c r="BM522" s="5"/>
      <c r="BN522" s="5"/>
      <c r="BO522" s="44"/>
      <c r="BP522" s="44"/>
      <c r="BQ522" s="44"/>
      <c r="BR522" s="44"/>
    </row>
    <row r="523" spans="1:70" s="6" customForma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2"/>
      <c r="W523" s="3"/>
      <c r="X523" s="4"/>
      <c r="Y523" s="42"/>
      <c r="Z523" s="3"/>
      <c r="AA523" s="3"/>
      <c r="AB523" s="3"/>
      <c r="AC523" s="3"/>
      <c r="AD523" s="5"/>
      <c r="AS523" s="2"/>
      <c r="BE523" s="5"/>
      <c r="BF523" s="43"/>
      <c r="BG523" s="43"/>
      <c r="BH523" s="43"/>
      <c r="BK523" s="44"/>
      <c r="BL523" s="44"/>
      <c r="BM523" s="5"/>
      <c r="BN523" s="5"/>
      <c r="BO523" s="44"/>
      <c r="BP523" s="44"/>
      <c r="BQ523" s="44"/>
      <c r="BR523" s="44"/>
    </row>
    <row r="524" spans="1:70" s="6" customForma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2"/>
      <c r="W524" s="3"/>
      <c r="X524" s="4"/>
      <c r="Y524" s="42"/>
      <c r="Z524" s="3"/>
      <c r="AA524" s="3"/>
      <c r="AB524" s="3"/>
      <c r="AC524" s="3"/>
      <c r="AD524" s="5"/>
      <c r="AS524" s="2"/>
      <c r="BE524" s="5"/>
      <c r="BF524" s="43"/>
      <c r="BG524" s="43"/>
      <c r="BH524" s="43"/>
      <c r="BK524" s="44"/>
      <c r="BL524" s="44"/>
      <c r="BM524" s="5"/>
      <c r="BN524" s="5"/>
      <c r="BO524" s="44"/>
      <c r="BP524" s="44"/>
      <c r="BQ524" s="44"/>
      <c r="BR524" s="44"/>
    </row>
    <row r="525" spans="1:70" s="6" customForma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2"/>
      <c r="W525" s="3"/>
      <c r="X525" s="4"/>
      <c r="Y525" s="42"/>
      <c r="Z525" s="3"/>
      <c r="AA525" s="3"/>
      <c r="AB525" s="3"/>
      <c r="AC525" s="3"/>
      <c r="AD525" s="5"/>
      <c r="AS525" s="2"/>
      <c r="BE525" s="5"/>
      <c r="BF525" s="43"/>
      <c r="BG525" s="43"/>
      <c r="BH525" s="43"/>
      <c r="BK525" s="44"/>
      <c r="BL525" s="44"/>
      <c r="BM525" s="5"/>
      <c r="BN525" s="5"/>
      <c r="BO525" s="44"/>
      <c r="BP525" s="44"/>
      <c r="BQ525" s="44"/>
      <c r="BR525" s="44"/>
    </row>
    <row r="526" spans="1:70" s="6" customForma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2"/>
      <c r="W526" s="3"/>
      <c r="X526" s="4"/>
      <c r="Y526" s="42"/>
      <c r="Z526" s="3"/>
      <c r="AA526" s="3"/>
      <c r="AB526" s="3"/>
      <c r="AC526" s="3"/>
      <c r="AD526" s="5"/>
      <c r="AS526" s="2"/>
      <c r="BE526" s="5"/>
      <c r="BF526" s="43"/>
      <c r="BG526" s="43"/>
      <c r="BH526" s="43"/>
      <c r="BK526" s="44"/>
      <c r="BL526" s="44"/>
      <c r="BM526" s="5"/>
      <c r="BN526" s="5"/>
      <c r="BO526" s="44"/>
      <c r="BP526" s="44"/>
      <c r="BQ526" s="44"/>
      <c r="BR526" s="44"/>
    </row>
    <row r="527" spans="1:70" s="6" customForma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2"/>
      <c r="W527" s="3"/>
      <c r="X527" s="4"/>
      <c r="Y527" s="42"/>
      <c r="Z527" s="3"/>
      <c r="AA527" s="3"/>
      <c r="AB527" s="3"/>
      <c r="AC527" s="3"/>
      <c r="AD527" s="5"/>
      <c r="AS527" s="2"/>
      <c r="BE527" s="5"/>
      <c r="BF527" s="43"/>
      <c r="BG527" s="43"/>
      <c r="BH527" s="43"/>
      <c r="BK527" s="44"/>
      <c r="BL527" s="44"/>
      <c r="BM527" s="5"/>
      <c r="BN527" s="5"/>
      <c r="BO527" s="44"/>
      <c r="BP527" s="44"/>
      <c r="BQ527" s="44"/>
      <c r="BR527" s="44"/>
    </row>
    <row r="528" spans="1:70" s="6" customForma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2"/>
      <c r="W528" s="3"/>
      <c r="X528" s="4"/>
      <c r="Y528" s="42"/>
      <c r="Z528" s="3"/>
      <c r="AA528" s="3"/>
      <c r="AB528" s="3"/>
      <c r="AC528" s="3"/>
      <c r="AD528" s="5"/>
      <c r="AS528" s="2"/>
      <c r="BE528" s="5"/>
      <c r="BF528" s="43"/>
      <c r="BG528" s="43"/>
      <c r="BH528" s="43"/>
      <c r="BK528" s="44"/>
      <c r="BL528" s="44"/>
      <c r="BM528" s="5"/>
      <c r="BN528" s="5"/>
      <c r="BO528" s="44"/>
      <c r="BP528" s="44"/>
      <c r="BQ528" s="44"/>
      <c r="BR528" s="44"/>
    </row>
    <row r="529" spans="1:70" s="6" customForma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2"/>
      <c r="W529" s="3"/>
      <c r="X529" s="4"/>
      <c r="Y529" s="42"/>
      <c r="Z529" s="3"/>
      <c r="AA529" s="3"/>
      <c r="AB529" s="3"/>
      <c r="AC529" s="3"/>
      <c r="AD529" s="5"/>
      <c r="AS529" s="2"/>
      <c r="BE529" s="5"/>
      <c r="BF529" s="43"/>
      <c r="BG529" s="43"/>
      <c r="BH529" s="43"/>
      <c r="BK529" s="44"/>
      <c r="BL529" s="44"/>
      <c r="BM529" s="5"/>
      <c r="BN529" s="5"/>
      <c r="BO529" s="44"/>
      <c r="BP529" s="44"/>
      <c r="BQ529" s="44"/>
      <c r="BR529" s="44"/>
    </row>
    <row r="530" spans="1:70" s="6" customForma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2"/>
      <c r="W530" s="3"/>
      <c r="X530" s="4"/>
      <c r="Y530" s="42"/>
      <c r="Z530" s="3"/>
      <c r="AA530" s="3"/>
      <c r="AB530" s="3"/>
      <c r="AC530" s="3"/>
      <c r="AD530" s="5"/>
      <c r="AS530" s="2"/>
      <c r="BE530" s="5"/>
      <c r="BF530" s="43"/>
      <c r="BG530" s="43"/>
      <c r="BH530" s="43"/>
      <c r="BK530" s="44"/>
      <c r="BL530" s="44"/>
      <c r="BM530" s="5"/>
      <c r="BN530" s="5"/>
      <c r="BO530" s="44"/>
      <c r="BP530" s="44"/>
      <c r="BQ530" s="44"/>
      <c r="BR530" s="44"/>
    </row>
    <row r="531" spans="1:70" s="6" customForma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2"/>
      <c r="W531" s="3"/>
      <c r="X531" s="4"/>
      <c r="Y531" s="42"/>
      <c r="Z531" s="3"/>
      <c r="AA531" s="3"/>
      <c r="AB531" s="3"/>
      <c r="AC531" s="3"/>
      <c r="AD531" s="5"/>
      <c r="AS531" s="2"/>
      <c r="BE531" s="5"/>
      <c r="BF531" s="43"/>
      <c r="BG531" s="43"/>
      <c r="BH531" s="43"/>
      <c r="BK531" s="44"/>
      <c r="BL531" s="44"/>
      <c r="BM531" s="5"/>
      <c r="BN531" s="5"/>
      <c r="BO531" s="44"/>
      <c r="BP531" s="44"/>
      <c r="BQ531" s="44"/>
      <c r="BR531" s="44"/>
    </row>
    <row r="532" spans="1:70" s="6" customForma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2"/>
      <c r="W532" s="3"/>
      <c r="X532" s="4"/>
      <c r="Y532" s="42"/>
      <c r="Z532" s="3"/>
      <c r="AA532" s="3"/>
      <c r="AB532" s="3"/>
      <c r="AC532" s="3"/>
      <c r="AD532" s="5"/>
      <c r="AS532" s="2"/>
      <c r="BE532" s="5"/>
      <c r="BF532" s="43"/>
      <c r="BG532" s="43"/>
      <c r="BH532" s="43"/>
      <c r="BK532" s="44"/>
      <c r="BL532" s="44"/>
      <c r="BM532" s="5"/>
      <c r="BN532" s="5"/>
      <c r="BO532" s="44"/>
      <c r="BP532" s="44"/>
      <c r="BQ532" s="44"/>
      <c r="BR532" s="44"/>
    </row>
    <row r="533" spans="1:70" s="6" customForma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2"/>
      <c r="W533" s="3"/>
      <c r="X533" s="4"/>
      <c r="Y533" s="42"/>
      <c r="Z533" s="3"/>
      <c r="AA533" s="3"/>
      <c r="AB533" s="3"/>
      <c r="AC533" s="3"/>
      <c r="AD533" s="5"/>
      <c r="AS533" s="2"/>
      <c r="BE533" s="5"/>
      <c r="BF533" s="43"/>
      <c r="BG533" s="43"/>
      <c r="BH533" s="43"/>
      <c r="BK533" s="44"/>
      <c r="BL533" s="44"/>
      <c r="BM533" s="5"/>
      <c r="BN533" s="5"/>
      <c r="BO533" s="44"/>
      <c r="BP533" s="44"/>
      <c r="BQ533" s="44"/>
      <c r="BR533" s="44"/>
    </row>
    <row r="534" spans="1:70" s="6" customForma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2"/>
      <c r="W534" s="3"/>
      <c r="X534" s="4"/>
      <c r="Y534" s="42"/>
      <c r="Z534" s="3"/>
      <c r="AA534" s="3"/>
      <c r="AB534" s="3"/>
      <c r="AC534" s="3"/>
      <c r="AD534" s="5"/>
      <c r="AS534" s="2"/>
      <c r="BE534" s="5"/>
      <c r="BF534" s="43"/>
      <c r="BG534" s="43"/>
      <c r="BH534" s="43"/>
      <c r="BK534" s="44"/>
      <c r="BL534" s="44"/>
      <c r="BM534" s="5"/>
      <c r="BN534" s="5"/>
      <c r="BO534" s="44"/>
      <c r="BP534" s="44"/>
      <c r="BQ534" s="44"/>
      <c r="BR534" s="44"/>
    </row>
    <row r="535" spans="1:70" s="6" customForma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2"/>
      <c r="W535" s="3"/>
      <c r="X535" s="4"/>
      <c r="Y535" s="42"/>
      <c r="Z535" s="3"/>
      <c r="AA535" s="3"/>
      <c r="AB535" s="3"/>
      <c r="AC535" s="3"/>
      <c r="AD535" s="5"/>
      <c r="AS535" s="2"/>
      <c r="BE535" s="5"/>
      <c r="BF535" s="43"/>
      <c r="BG535" s="43"/>
      <c r="BH535" s="43"/>
      <c r="BK535" s="44"/>
      <c r="BL535" s="44"/>
      <c r="BM535" s="5"/>
      <c r="BN535" s="5"/>
      <c r="BO535" s="44"/>
      <c r="BP535" s="44"/>
      <c r="BQ535" s="44"/>
      <c r="BR535" s="44"/>
    </row>
    <row r="536" spans="1:70" s="6" customForma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2"/>
      <c r="W536" s="3"/>
      <c r="X536" s="4"/>
      <c r="Y536" s="42"/>
      <c r="Z536" s="3"/>
      <c r="AA536" s="3"/>
      <c r="AB536" s="3"/>
      <c r="AC536" s="3"/>
      <c r="AD536" s="5"/>
      <c r="AS536" s="2"/>
      <c r="BE536" s="5"/>
      <c r="BF536" s="43"/>
      <c r="BG536" s="43"/>
      <c r="BH536" s="43"/>
      <c r="BK536" s="44"/>
      <c r="BL536" s="44"/>
      <c r="BM536" s="5"/>
      <c r="BN536" s="5"/>
      <c r="BO536" s="44"/>
      <c r="BP536" s="44"/>
      <c r="BQ536" s="44"/>
      <c r="BR536" s="44"/>
    </row>
    <row r="537" spans="1:70" s="6" customForma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2"/>
      <c r="W537" s="3"/>
      <c r="X537" s="4"/>
      <c r="Y537" s="42"/>
      <c r="Z537" s="3"/>
      <c r="AA537" s="3"/>
      <c r="AB537" s="3"/>
      <c r="AC537" s="3"/>
      <c r="AD537" s="5"/>
      <c r="AS537" s="2"/>
      <c r="BE537" s="5"/>
      <c r="BF537" s="43"/>
      <c r="BG537" s="43"/>
      <c r="BH537" s="43"/>
      <c r="BK537" s="44"/>
      <c r="BL537" s="44"/>
      <c r="BM537" s="5"/>
      <c r="BN537" s="5"/>
      <c r="BO537" s="44"/>
      <c r="BP537" s="44"/>
      <c r="BQ537" s="44"/>
      <c r="BR537" s="44"/>
    </row>
    <row r="538" spans="1:70" s="6" customForma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2"/>
      <c r="W538" s="3"/>
      <c r="X538" s="4"/>
      <c r="Y538" s="42"/>
      <c r="Z538" s="3"/>
      <c r="AA538" s="3"/>
      <c r="AB538" s="3"/>
      <c r="AC538" s="3"/>
      <c r="AD538" s="5"/>
      <c r="AS538" s="2"/>
      <c r="BE538" s="5"/>
      <c r="BF538" s="43"/>
      <c r="BG538" s="43"/>
      <c r="BH538" s="43"/>
      <c r="BK538" s="44"/>
      <c r="BL538" s="44"/>
      <c r="BM538" s="5"/>
      <c r="BN538" s="5"/>
      <c r="BO538" s="44"/>
      <c r="BP538" s="44"/>
      <c r="BQ538" s="44"/>
      <c r="BR538" s="44"/>
    </row>
    <row r="539" spans="1:70" s="6" customForma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2"/>
      <c r="W539" s="3"/>
      <c r="X539" s="4"/>
      <c r="Y539" s="42"/>
      <c r="Z539" s="3"/>
      <c r="AA539" s="3"/>
      <c r="AB539" s="3"/>
      <c r="AC539" s="3"/>
      <c r="AD539" s="5"/>
      <c r="AS539" s="2"/>
      <c r="BE539" s="5"/>
      <c r="BF539" s="43"/>
      <c r="BG539" s="43"/>
      <c r="BH539" s="43"/>
      <c r="BK539" s="44"/>
      <c r="BL539" s="44"/>
      <c r="BM539" s="5"/>
      <c r="BN539" s="5"/>
      <c r="BO539" s="44"/>
      <c r="BP539" s="44"/>
      <c r="BQ539" s="44"/>
      <c r="BR539" s="44"/>
    </row>
    <row r="540" spans="1:70" s="6" customForma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2"/>
      <c r="W540" s="3"/>
      <c r="X540" s="4"/>
      <c r="Y540" s="42"/>
      <c r="Z540" s="3"/>
      <c r="AA540" s="3"/>
      <c r="AB540" s="3"/>
      <c r="AC540" s="3"/>
      <c r="AD540" s="5"/>
      <c r="AS540" s="2"/>
      <c r="BE540" s="5"/>
      <c r="BF540" s="43"/>
      <c r="BG540" s="43"/>
      <c r="BH540" s="43"/>
      <c r="BK540" s="44"/>
      <c r="BL540" s="44"/>
      <c r="BM540" s="5"/>
      <c r="BN540" s="5"/>
      <c r="BO540" s="44"/>
      <c r="BP540" s="44"/>
      <c r="BQ540" s="44"/>
      <c r="BR540" s="44"/>
    </row>
    <row r="541" spans="1:70" s="6" customForma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2"/>
      <c r="W541" s="3"/>
      <c r="X541" s="4"/>
      <c r="Y541" s="42"/>
      <c r="Z541" s="3"/>
      <c r="AA541" s="3"/>
      <c r="AB541" s="3"/>
      <c r="AC541" s="3"/>
      <c r="AD541" s="5"/>
      <c r="AS541" s="2"/>
      <c r="BE541" s="5"/>
      <c r="BF541" s="43"/>
      <c r="BG541" s="43"/>
      <c r="BH541" s="43"/>
      <c r="BK541" s="44"/>
      <c r="BL541" s="44"/>
      <c r="BM541" s="5"/>
      <c r="BN541" s="5"/>
      <c r="BO541" s="44"/>
      <c r="BP541" s="44"/>
      <c r="BQ541" s="44"/>
      <c r="BR541" s="44"/>
    </row>
    <row r="542" spans="1:70" s="6" customForma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2"/>
      <c r="W542" s="3"/>
      <c r="X542" s="4"/>
      <c r="Y542" s="42"/>
      <c r="Z542" s="3"/>
      <c r="AA542" s="3"/>
      <c r="AB542" s="3"/>
      <c r="AC542" s="3"/>
      <c r="AD542" s="5"/>
      <c r="AS542" s="2"/>
      <c r="BE542" s="5"/>
      <c r="BF542" s="43"/>
      <c r="BG542" s="43"/>
      <c r="BH542" s="43"/>
      <c r="BK542" s="44"/>
      <c r="BL542" s="44"/>
      <c r="BM542" s="5"/>
      <c r="BN542" s="5"/>
      <c r="BO542" s="44"/>
      <c r="BP542" s="44"/>
      <c r="BQ542" s="44"/>
      <c r="BR542" s="44"/>
    </row>
    <row r="543" spans="1:70" s="6" customForma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2"/>
      <c r="W543" s="3"/>
      <c r="X543" s="4"/>
      <c r="Y543" s="42"/>
      <c r="Z543" s="3"/>
      <c r="AA543" s="3"/>
      <c r="AB543" s="3"/>
      <c r="AC543" s="3"/>
      <c r="AD543" s="5"/>
      <c r="AS543" s="2"/>
      <c r="BE543" s="5"/>
      <c r="BF543" s="43"/>
      <c r="BG543" s="43"/>
      <c r="BH543" s="43"/>
      <c r="BK543" s="44"/>
      <c r="BL543" s="44"/>
      <c r="BM543" s="5"/>
      <c r="BN543" s="5"/>
      <c r="BO543" s="44"/>
      <c r="BP543" s="44"/>
      <c r="BQ543" s="44"/>
      <c r="BR543" s="44"/>
    </row>
    <row r="544" spans="1:70" s="6" customForma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2"/>
      <c r="W544" s="3"/>
      <c r="X544" s="4"/>
      <c r="Y544" s="42"/>
      <c r="Z544" s="3"/>
      <c r="AA544" s="3"/>
      <c r="AB544" s="3"/>
      <c r="AC544" s="3"/>
      <c r="AD544" s="5"/>
      <c r="AS544" s="2"/>
      <c r="BE544" s="5"/>
      <c r="BF544" s="43"/>
      <c r="BG544" s="43"/>
      <c r="BH544" s="43"/>
      <c r="BK544" s="44"/>
      <c r="BL544" s="44"/>
      <c r="BM544" s="5"/>
      <c r="BN544" s="5"/>
      <c r="BO544" s="44"/>
      <c r="BP544" s="44"/>
      <c r="BQ544" s="44"/>
      <c r="BR544" s="44"/>
    </row>
    <row r="545" spans="1:70" s="6" customForma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2"/>
      <c r="W545" s="3"/>
      <c r="X545" s="4"/>
      <c r="Y545" s="42"/>
      <c r="Z545" s="3"/>
      <c r="AA545" s="3"/>
      <c r="AB545" s="3"/>
      <c r="AC545" s="3"/>
      <c r="AD545" s="5"/>
      <c r="AS545" s="2"/>
      <c r="BE545" s="5"/>
      <c r="BF545" s="43"/>
      <c r="BG545" s="43"/>
      <c r="BH545" s="43"/>
      <c r="BK545" s="44"/>
      <c r="BL545" s="44"/>
      <c r="BM545" s="5"/>
      <c r="BN545" s="5"/>
      <c r="BO545" s="44"/>
      <c r="BP545" s="44"/>
      <c r="BQ545" s="44"/>
      <c r="BR545" s="44"/>
    </row>
    <row r="546" spans="1:70" s="6" customForma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2"/>
      <c r="W546" s="3"/>
      <c r="X546" s="4"/>
      <c r="Y546" s="42"/>
      <c r="Z546" s="3"/>
      <c r="AA546" s="3"/>
      <c r="AB546" s="3"/>
      <c r="AC546" s="3"/>
      <c r="AD546" s="5"/>
      <c r="AS546" s="2"/>
      <c r="BE546" s="5"/>
      <c r="BF546" s="43"/>
      <c r="BG546" s="43"/>
      <c r="BH546" s="43"/>
      <c r="BK546" s="44"/>
      <c r="BL546" s="44"/>
      <c r="BM546" s="5"/>
      <c r="BN546" s="5"/>
      <c r="BO546" s="44"/>
      <c r="BP546" s="44"/>
      <c r="BQ546" s="44"/>
      <c r="BR546" s="44"/>
    </row>
    <row r="547" spans="1:70" s="6" customForma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2"/>
      <c r="W547" s="3"/>
      <c r="X547" s="4"/>
      <c r="Y547" s="42"/>
      <c r="Z547" s="3"/>
      <c r="AA547" s="3"/>
      <c r="AB547" s="3"/>
      <c r="AC547" s="3"/>
      <c r="AD547" s="5"/>
      <c r="AS547" s="2"/>
      <c r="BE547" s="5"/>
      <c r="BF547" s="43"/>
      <c r="BG547" s="43"/>
      <c r="BH547" s="43"/>
      <c r="BK547" s="44"/>
      <c r="BL547" s="44"/>
      <c r="BM547" s="5"/>
      <c r="BN547" s="5"/>
      <c r="BO547" s="44"/>
      <c r="BP547" s="44"/>
      <c r="BQ547" s="44"/>
      <c r="BR547" s="44"/>
    </row>
    <row r="548" spans="1:70" s="6" customForma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2"/>
      <c r="W548" s="3"/>
      <c r="X548" s="4"/>
      <c r="Y548" s="42"/>
      <c r="Z548" s="3"/>
      <c r="AA548" s="3"/>
      <c r="AB548" s="3"/>
      <c r="AC548" s="3"/>
      <c r="AD548" s="5"/>
      <c r="AS548" s="2"/>
      <c r="BE548" s="5"/>
      <c r="BF548" s="43"/>
      <c r="BG548" s="43"/>
      <c r="BH548" s="43"/>
      <c r="BK548" s="44"/>
      <c r="BL548" s="44"/>
      <c r="BM548" s="5"/>
      <c r="BN548" s="5"/>
      <c r="BO548" s="44"/>
      <c r="BP548" s="44"/>
      <c r="BQ548" s="44"/>
      <c r="BR548" s="44"/>
    </row>
    <row r="549" spans="1:70" s="6" customForma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2"/>
      <c r="W549" s="3"/>
      <c r="X549" s="4"/>
      <c r="Y549" s="42"/>
      <c r="Z549" s="3"/>
      <c r="AA549" s="3"/>
      <c r="AB549" s="3"/>
      <c r="AC549" s="3"/>
      <c r="AD549" s="5"/>
      <c r="AS549" s="2"/>
      <c r="BE549" s="5"/>
      <c r="BF549" s="43"/>
      <c r="BG549" s="43"/>
      <c r="BH549" s="43"/>
      <c r="BK549" s="44"/>
      <c r="BL549" s="44"/>
      <c r="BM549" s="5"/>
      <c r="BN549" s="5"/>
      <c r="BO549" s="44"/>
      <c r="BP549" s="44"/>
      <c r="BQ549" s="44"/>
      <c r="BR549" s="44"/>
    </row>
    <row r="550" spans="1:70" s="6" customForma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2"/>
      <c r="W550" s="3"/>
      <c r="X550" s="4"/>
      <c r="Y550" s="42"/>
      <c r="Z550" s="3"/>
      <c r="AA550" s="3"/>
      <c r="AB550" s="3"/>
      <c r="AC550" s="3"/>
      <c r="AD550" s="5"/>
      <c r="AS550" s="2"/>
      <c r="BE550" s="5"/>
      <c r="BF550" s="43"/>
      <c r="BG550" s="43"/>
      <c r="BH550" s="43"/>
      <c r="BK550" s="44"/>
      <c r="BL550" s="44"/>
      <c r="BM550" s="5"/>
      <c r="BN550" s="5"/>
      <c r="BO550" s="44"/>
      <c r="BP550" s="44"/>
      <c r="BQ550" s="44"/>
      <c r="BR550" s="44"/>
    </row>
    <row r="551" spans="1:70" s="6" customForma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2"/>
      <c r="W551" s="3"/>
      <c r="X551" s="4"/>
      <c r="Y551" s="42"/>
      <c r="Z551" s="3"/>
      <c r="AA551" s="3"/>
      <c r="AB551" s="3"/>
      <c r="AC551" s="3"/>
      <c r="AD551" s="5"/>
      <c r="AS551" s="2"/>
      <c r="BE551" s="5"/>
      <c r="BF551" s="43"/>
      <c r="BG551" s="43"/>
      <c r="BH551" s="43"/>
      <c r="BK551" s="44"/>
      <c r="BL551" s="44"/>
      <c r="BM551" s="5"/>
      <c r="BN551" s="5"/>
      <c r="BO551" s="44"/>
      <c r="BP551" s="44"/>
      <c r="BQ551" s="44"/>
      <c r="BR551" s="44"/>
    </row>
    <row r="552" spans="1:70" s="6" customForma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2"/>
      <c r="W552" s="3"/>
      <c r="X552" s="4"/>
      <c r="Y552" s="42"/>
      <c r="Z552" s="3"/>
      <c r="AA552" s="3"/>
      <c r="AB552" s="3"/>
      <c r="AC552" s="3"/>
      <c r="AD552" s="5"/>
      <c r="AS552" s="2"/>
      <c r="BE552" s="5"/>
      <c r="BF552" s="43"/>
      <c r="BG552" s="43"/>
      <c r="BH552" s="43"/>
      <c r="BK552" s="44"/>
      <c r="BL552" s="44"/>
      <c r="BM552" s="5"/>
      <c r="BN552" s="5"/>
      <c r="BO552" s="44"/>
      <c r="BP552" s="44"/>
      <c r="BQ552" s="44"/>
      <c r="BR552" s="44"/>
    </row>
    <row r="553" spans="1:70" s="6" customForma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2"/>
      <c r="W553" s="3"/>
      <c r="X553" s="4"/>
      <c r="Y553" s="42"/>
      <c r="Z553" s="3"/>
      <c r="AA553" s="3"/>
      <c r="AB553" s="3"/>
      <c r="AC553" s="3"/>
      <c r="AD553" s="5"/>
      <c r="AS553" s="2"/>
      <c r="BE553" s="5"/>
      <c r="BF553" s="43"/>
      <c r="BG553" s="43"/>
      <c r="BH553" s="43"/>
      <c r="BK553" s="44"/>
      <c r="BL553" s="44"/>
      <c r="BM553" s="5"/>
      <c r="BN553" s="5"/>
      <c r="BO553" s="44"/>
      <c r="BP553" s="44"/>
      <c r="BQ553" s="44"/>
      <c r="BR553" s="44"/>
    </row>
    <row r="554" spans="1:70" s="6" customForma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2"/>
      <c r="W554" s="3"/>
      <c r="X554" s="4"/>
      <c r="Y554" s="42"/>
      <c r="Z554" s="3"/>
      <c r="AA554" s="3"/>
      <c r="AB554" s="3"/>
      <c r="AC554" s="3"/>
      <c r="AD554" s="5"/>
      <c r="AS554" s="2"/>
      <c r="BE554" s="5"/>
      <c r="BF554" s="43"/>
      <c r="BG554" s="43"/>
      <c r="BH554" s="43"/>
      <c r="BK554" s="44"/>
      <c r="BL554" s="44"/>
      <c r="BM554" s="5"/>
      <c r="BN554" s="5"/>
      <c r="BO554" s="44"/>
      <c r="BP554" s="44"/>
      <c r="BQ554" s="44"/>
      <c r="BR554" s="44"/>
    </row>
    <row r="555" spans="1:70" s="6" customForma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2"/>
      <c r="W555" s="3"/>
      <c r="X555" s="4"/>
      <c r="Y555" s="42"/>
      <c r="Z555" s="3"/>
      <c r="AA555" s="3"/>
      <c r="AB555" s="3"/>
      <c r="AC555" s="3"/>
      <c r="AD555" s="5"/>
      <c r="AS555" s="2"/>
      <c r="BE555" s="5"/>
      <c r="BF555" s="43"/>
      <c r="BG555" s="43"/>
      <c r="BH555" s="43"/>
      <c r="BK555" s="44"/>
      <c r="BL555" s="44"/>
      <c r="BM555" s="5"/>
      <c r="BN555" s="5"/>
      <c r="BO555" s="44"/>
      <c r="BP555" s="44"/>
      <c r="BQ555" s="44"/>
      <c r="BR555" s="44"/>
    </row>
    <row r="556" spans="1:70" s="6" customForma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2"/>
      <c r="W556" s="3"/>
      <c r="X556" s="4"/>
      <c r="Y556" s="42"/>
      <c r="Z556" s="3"/>
      <c r="AA556" s="3"/>
      <c r="AB556" s="3"/>
      <c r="AC556" s="3"/>
      <c r="AD556" s="5"/>
      <c r="AS556" s="2"/>
      <c r="BE556" s="5"/>
      <c r="BF556" s="43"/>
      <c r="BG556" s="43"/>
      <c r="BH556" s="43"/>
      <c r="BK556" s="44"/>
      <c r="BL556" s="44"/>
      <c r="BM556" s="5"/>
      <c r="BN556" s="5"/>
      <c r="BO556" s="44"/>
      <c r="BP556" s="44"/>
      <c r="BQ556" s="44"/>
      <c r="BR556" s="44"/>
    </row>
    <row r="557" spans="1:70" s="6" customForma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2"/>
      <c r="W557" s="3"/>
      <c r="X557" s="4"/>
      <c r="Y557" s="42"/>
      <c r="Z557" s="3"/>
      <c r="AA557" s="3"/>
      <c r="AB557" s="3"/>
      <c r="AC557" s="3"/>
      <c r="AD557" s="5"/>
      <c r="AS557" s="2"/>
      <c r="BE557" s="5"/>
      <c r="BF557" s="43"/>
      <c r="BG557" s="43"/>
      <c r="BH557" s="43"/>
      <c r="BK557" s="44"/>
      <c r="BL557" s="44"/>
      <c r="BM557" s="5"/>
      <c r="BN557" s="5"/>
      <c r="BO557" s="44"/>
      <c r="BP557" s="44"/>
      <c r="BQ557" s="44"/>
      <c r="BR557" s="44"/>
    </row>
    <row r="558" spans="1:70" s="6" customForma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2"/>
      <c r="W558" s="3"/>
      <c r="X558" s="4"/>
      <c r="Y558" s="42"/>
      <c r="Z558" s="3"/>
      <c r="AA558" s="3"/>
      <c r="AB558" s="3"/>
      <c r="AC558" s="3"/>
      <c r="AD558" s="5"/>
      <c r="AS558" s="2"/>
      <c r="BE558" s="5"/>
      <c r="BF558" s="43"/>
      <c r="BG558" s="43"/>
      <c r="BH558" s="43"/>
      <c r="BK558" s="44"/>
      <c r="BL558" s="44"/>
      <c r="BM558" s="5"/>
      <c r="BN558" s="5"/>
      <c r="BO558" s="44"/>
      <c r="BP558" s="44"/>
      <c r="BQ558" s="44"/>
      <c r="BR558" s="44"/>
    </row>
    <row r="559" spans="1:70" s="6" customForma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2"/>
      <c r="W559" s="3"/>
      <c r="X559" s="4"/>
      <c r="Y559" s="42"/>
      <c r="Z559" s="3"/>
      <c r="AA559" s="3"/>
      <c r="AB559" s="3"/>
      <c r="AC559" s="3"/>
      <c r="AD559" s="5"/>
      <c r="AS559" s="2"/>
      <c r="BE559" s="5"/>
      <c r="BF559" s="43"/>
      <c r="BG559" s="43"/>
      <c r="BH559" s="43"/>
      <c r="BK559" s="44"/>
      <c r="BL559" s="44"/>
      <c r="BM559" s="5"/>
      <c r="BN559" s="5"/>
      <c r="BO559" s="44"/>
      <c r="BP559" s="44"/>
      <c r="BQ559" s="44"/>
      <c r="BR559" s="44"/>
    </row>
    <row r="560" spans="1:70" s="6" customForma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2"/>
      <c r="W560" s="3"/>
      <c r="X560" s="4"/>
      <c r="Y560" s="42"/>
      <c r="Z560" s="3"/>
      <c r="AA560" s="3"/>
      <c r="AB560" s="3"/>
      <c r="AC560" s="3"/>
      <c r="AD560" s="5"/>
      <c r="AS560" s="2"/>
      <c r="BE560" s="5"/>
      <c r="BF560" s="43"/>
      <c r="BG560" s="43"/>
      <c r="BH560" s="43"/>
      <c r="BK560" s="44"/>
      <c r="BL560" s="44"/>
      <c r="BM560" s="5"/>
      <c r="BN560" s="5"/>
      <c r="BO560" s="44"/>
      <c r="BP560" s="44"/>
      <c r="BQ560" s="44"/>
      <c r="BR560" s="44"/>
    </row>
    <row r="561" spans="1:70" s="6" customForma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2"/>
      <c r="W561" s="3"/>
      <c r="X561" s="4"/>
      <c r="Y561" s="42"/>
      <c r="Z561" s="3"/>
      <c r="AA561" s="3"/>
      <c r="AB561" s="3"/>
      <c r="AC561" s="3"/>
      <c r="AD561" s="5"/>
      <c r="AS561" s="2"/>
      <c r="BE561" s="5"/>
      <c r="BF561" s="43"/>
      <c r="BG561" s="43"/>
      <c r="BH561" s="43"/>
      <c r="BK561" s="44"/>
      <c r="BL561" s="44"/>
      <c r="BM561" s="5"/>
      <c r="BN561" s="5"/>
      <c r="BO561" s="44"/>
      <c r="BP561" s="44"/>
      <c r="BQ561" s="44"/>
      <c r="BR561" s="44"/>
    </row>
    <row r="562" spans="1:70" s="6" customForma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2"/>
      <c r="W562" s="3"/>
      <c r="X562" s="4"/>
      <c r="Y562" s="42"/>
      <c r="Z562" s="3"/>
      <c r="AA562" s="3"/>
      <c r="AB562" s="3"/>
      <c r="AC562" s="3"/>
      <c r="AD562" s="5"/>
      <c r="AS562" s="2"/>
      <c r="BE562" s="5"/>
      <c r="BF562" s="43"/>
      <c r="BG562" s="43"/>
      <c r="BH562" s="43"/>
      <c r="BK562" s="44"/>
      <c r="BL562" s="44"/>
      <c r="BM562" s="5"/>
      <c r="BN562" s="5"/>
      <c r="BO562" s="44"/>
      <c r="BP562" s="44"/>
      <c r="BQ562" s="44"/>
      <c r="BR562" s="44"/>
    </row>
    <row r="563" spans="1:70" s="6" customForma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2"/>
      <c r="W563" s="3"/>
      <c r="X563" s="4"/>
      <c r="Y563" s="42"/>
      <c r="Z563" s="3"/>
      <c r="AA563" s="3"/>
      <c r="AB563" s="3"/>
      <c r="AC563" s="3"/>
      <c r="AD563" s="5"/>
      <c r="AS563" s="2"/>
      <c r="BE563" s="5"/>
      <c r="BF563" s="43"/>
      <c r="BG563" s="43"/>
      <c r="BH563" s="43"/>
      <c r="BK563" s="44"/>
      <c r="BL563" s="44"/>
      <c r="BM563" s="5"/>
      <c r="BN563" s="5"/>
      <c r="BO563" s="44"/>
      <c r="BP563" s="44"/>
      <c r="BQ563" s="44"/>
      <c r="BR563" s="44"/>
    </row>
    <row r="564" spans="1:70" s="6" customForma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2"/>
      <c r="W564" s="3"/>
      <c r="X564" s="4"/>
      <c r="Y564" s="42"/>
      <c r="Z564" s="3"/>
      <c r="AA564" s="3"/>
      <c r="AB564" s="3"/>
      <c r="AC564" s="3"/>
      <c r="AD564" s="5"/>
      <c r="AS564" s="2"/>
      <c r="BE564" s="5"/>
      <c r="BF564" s="43"/>
      <c r="BG564" s="43"/>
      <c r="BH564" s="43"/>
      <c r="BK564" s="44"/>
      <c r="BL564" s="44"/>
      <c r="BM564" s="5"/>
      <c r="BN564" s="5"/>
      <c r="BO564" s="44"/>
      <c r="BP564" s="44"/>
      <c r="BQ564" s="44"/>
      <c r="BR564" s="44"/>
    </row>
    <row r="565" spans="1:70" s="6" customForma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2"/>
      <c r="W565" s="3"/>
      <c r="X565" s="4"/>
      <c r="Y565" s="42"/>
      <c r="Z565" s="3"/>
      <c r="AA565" s="3"/>
      <c r="AB565" s="3"/>
      <c r="AC565" s="3"/>
      <c r="AD565" s="5"/>
      <c r="AS565" s="2"/>
      <c r="BE565" s="5"/>
      <c r="BF565" s="43"/>
      <c r="BG565" s="43"/>
      <c r="BH565" s="43"/>
      <c r="BK565" s="44"/>
      <c r="BL565" s="44"/>
      <c r="BM565" s="5"/>
      <c r="BN565" s="5"/>
      <c r="BO565" s="44"/>
      <c r="BP565" s="44"/>
      <c r="BQ565" s="44"/>
      <c r="BR565" s="44"/>
    </row>
    <row r="566" spans="1:70" s="6" customForma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2"/>
      <c r="W566" s="3"/>
      <c r="X566" s="4"/>
      <c r="Y566" s="42"/>
      <c r="Z566" s="3"/>
      <c r="AA566" s="3"/>
      <c r="AB566" s="3"/>
      <c r="AC566" s="3"/>
      <c r="AD566" s="5"/>
      <c r="AS566" s="2"/>
      <c r="BE566" s="5"/>
      <c r="BF566" s="43"/>
      <c r="BG566" s="43"/>
      <c r="BH566" s="43"/>
      <c r="BK566" s="44"/>
      <c r="BL566" s="44"/>
      <c r="BM566" s="5"/>
      <c r="BN566" s="5"/>
      <c r="BO566" s="44"/>
      <c r="BP566" s="44"/>
      <c r="BQ566" s="44"/>
      <c r="BR566" s="44"/>
    </row>
    <row r="567" spans="1:70" s="6" customForma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2"/>
      <c r="W567" s="3"/>
      <c r="X567" s="4"/>
      <c r="Y567" s="42"/>
      <c r="Z567" s="3"/>
      <c r="AA567" s="3"/>
      <c r="AB567" s="3"/>
      <c r="AC567" s="3"/>
      <c r="AD567" s="5"/>
      <c r="AS567" s="2"/>
      <c r="BE567" s="5"/>
      <c r="BF567" s="43"/>
      <c r="BG567" s="43"/>
      <c r="BH567" s="43"/>
      <c r="BK567" s="44"/>
      <c r="BL567" s="44"/>
      <c r="BM567" s="5"/>
      <c r="BN567" s="5"/>
      <c r="BO567" s="44"/>
      <c r="BP567" s="44"/>
      <c r="BQ567" s="44"/>
      <c r="BR567" s="44"/>
    </row>
    <row r="568" spans="1:70" s="6" customForma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2"/>
      <c r="W568" s="3"/>
      <c r="X568" s="4"/>
      <c r="Y568" s="42"/>
      <c r="Z568" s="3"/>
      <c r="AA568" s="3"/>
      <c r="AB568" s="3"/>
      <c r="AC568" s="3"/>
      <c r="AD568" s="5"/>
      <c r="AS568" s="2"/>
      <c r="BE568" s="5"/>
      <c r="BF568" s="43"/>
      <c r="BG568" s="43"/>
      <c r="BH568" s="43"/>
      <c r="BK568" s="44"/>
      <c r="BL568" s="44"/>
      <c r="BM568" s="5"/>
      <c r="BN568" s="5"/>
      <c r="BO568" s="44"/>
      <c r="BP568" s="44"/>
      <c r="BQ568" s="44"/>
      <c r="BR568" s="44"/>
    </row>
    <row r="569" spans="1:70" s="6" customForma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2"/>
      <c r="W569" s="3"/>
      <c r="X569" s="4"/>
      <c r="Y569" s="42"/>
      <c r="Z569" s="3"/>
      <c r="AA569" s="3"/>
      <c r="AB569" s="3"/>
      <c r="AC569" s="3"/>
      <c r="AD569" s="5"/>
      <c r="AS569" s="2"/>
      <c r="BE569" s="5"/>
      <c r="BF569" s="43"/>
      <c r="BG569" s="43"/>
      <c r="BH569" s="43"/>
      <c r="BK569" s="44"/>
      <c r="BL569" s="44"/>
      <c r="BM569" s="5"/>
      <c r="BN569" s="5"/>
      <c r="BO569" s="44"/>
      <c r="BP569" s="44"/>
      <c r="BQ569" s="44"/>
      <c r="BR569" s="44"/>
    </row>
    <row r="570" spans="1:70" s="6" customForma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2"/>
      <c r="W570" s="3"/>
      <c r="X570" s="4"/>
      <c r="Y570" s="42"/>
      <c r="Z570" s="3"/>
      <c r="AA570" s="3"/>
      <c r="AB570" s="3"/>
      <c r="AC570" s="3"/>
      <c r="AD570" s="5"/>
      <c r="AS570" s="2"/>
      <c r="BE570" s="5"/>
      <c r="BF570" s="43"/>
      <c r="BG570" s="43"/>
      <c r="BH570" s="43"/>
      <c r="BK570" s="44"/>
      <c r="BL570" s="44"/>
      <c r="BM570" s="5"/>
      <c r="BN570" s="5"/>
      <c r="BO570" s="44"/>
      <c r="BP570" s="44"/>
      <c r="BQ570" s="44"/>
      <c r="BR570" s="44"/>
    </row>
    <row r="571" spans="1:70" s="6" customForma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2"/>
      <c r="W571" s="3"/>
      <c r="X571" s="4"/>
      <c r="Y571" s="42"/>
      <c r="Z571" s="3"/>
      <c r="AA571" s="3"/>
      <c r="AB571" s="3"/>
      <c r="AC571" s="3"/>
      <c r="AD571" s="5"/>
      <c r="AS571" s="2"/>
      <c r="BE571" s="5"/>
      <c r="BF571" s="43"/>
      <c r="BG571" s="43"/>
      <c r="BH571" s="43"/>
      <c r="BK571" s="44"/>
      <c r="BL571" s="44"/>
      <c r="BM571" s="5"/>
      <c r="BN571" s="5"/>
      <c r="BO571" s="44"/>
      <c r="BP571" s="44"/>
      <c r="BQ571" s="44"/>
      <c r="BR571" s="44"/>
    </row>
    <row r="572" spans="1:70" s="6" customForma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2"/>
      <c r="W572" s="3"/>
      <c r="X572" s="4"/>
      <c r="Y572" s="42"/>
      <c r="Z572" s="3"/>
      <c r="AA572" s="3"/>
      <c r="AB572" s="3"/>
      <c r="AC572" s="3"/>
      <c r="AD572" s="5"/>
      <c r="AS572" s="2"/>
      <c r="BE572" s="5"/>
      <c r="BF572" s="43"/>
      <c r="BG572" s="43"/>
      <c r="BH572" s="43"/>
      <c r="BK572" s="44"/>
      <c r="BL572" s="44"/>
      <c r="BM572" s="5"/>
      <c r="BN572" s="5"/>
      <c r="BO572" s="44"/>
      <c r="BP572" s="44"/>
      <c r="BQ572" s="44"/>
      <c r="BR572" s="44"/>
    </row>
    <row r="573" spans="1:70" s="6" customForma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2"/>
      <c r="W573" s="3"/>
      <c r="X573" s="4"/>
      <c r="Y573" s="42"/>
      <c r="Z573" s="3"/>
      <c r="AA573" s="3"/>
      <c r="AB573" s="3"/>
      <c r="AC573" s="3"/>
      <c r="AD573" s="5"/>
      <c r="AS573" s="2"/>
      <c r="BE573" s="5"/>
      <c r="BF573" s="43"/>
      <c r="BG573" s="43"/>
      <c r="BH573" s="43"/>
      <c r="BK573" s="44"/>
      <c r="BL573" s="44"/>
      <c r="BM573" s="5"/>
      <c r="BN573" s="5"/>
      <c r="BO573" s="44"/>
      <c r="BP573" s="44"/>
      <c r="BQ573" s="44"/>
      <c r="BR573" s="44"/>
    </row>
    <row r="574" spans="1:70" s="6" customForma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2"/>
      <c r="W574" s="3"/>
      <c r="X574" s="4"/>
      <c r="Y574" s="42"/>
      <c r="Z574" s="3"/>
      <c r="AA574" s="3"/>
      <c r="AB574" s="3"/>
      <c r="AC574" s="3"/>
      <c r="AD574" s="5"/>
      <c r="AS574" s="2"/>
      <c r="BE574" s="5"/>
      <c r="BF574" s="43"/>
      <c r="BG574" s="43"/>
      <c r="BH574" s="43"/>
      <c r="BK574" s="44"/>
      <c r="BL574" s="44"/>
      <c r="BM574" s="5"/>
      <c r="BN574" s="5"/>
      <c r="BO574" s="44"/>
      <c r="BP574" s="44"/>
      <c r="BQ574" s="44"/>
      <c r="BR574" s="44"/>
    </row>
    <row r="575" spans="1:70" s="6" customForma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2"/>
      <c r="W575" s="3"/>
      <c r="X575" s="4"/>
      <c r="Y575" s="42"/>
      <c r="Z575" s="3"/>
      <c r="AA575" s="3"/>
      <c r="AB575" s="3"/>
      <c r="AC575" s="3"/>
      <c r="AD575" s="5"/>
      <c r="AS575" s="2"/>
      <c r="BE575" s="5"/>
      <c r="BF575" s="43"/>
      <c r="BG575" s="43"/>
      <c r="BH575" s="43"/>
      <c r="BK575" s="44"/>
      <c r="BL575" s="44"/>
      <c r="BM575" s="5"/>
      <c r="BN575" s="5"/>
      <c r="BO575" s="44"/>
      <c r="BP575" s="44"/>
      <c r="BQ575" s="44"/>
      <c r="BR575" s="44"/>
    </row>
    <row r="576" spans="1:70" s="6" customForma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2"/>
      <c r="W576" s="3"/>
      <c r="X576" s="4"/>
      <c r="Y576" s="42"/>
      <c r="Z576" s="3"/>
      <c r="AA576" s="3"/>
      <c r="AB576" s="3"/>
      <c r="AC576" s="3"/>
      <c r="AD576" s="5"/>
      <c r="AS576" s="2"/>
      <c r="BE576" s="5"/>
      <c r="BF576" s="43"/>
      <c r="BG576" s="43"/>
      <c r="BH576" s="43"/>
      <c r="BK576" s="44"/>
      <c r="BL576" s="44"/>
      <c r="BM576" s="5"/>
      <c r="BN576" s="5"/>
      <c r="BO576" s="44"/>
      <c r="BP576" s="44"/>
      <c r="BQ576" s="44"/>
      <c r="BR576" s="44"/>
    </row>
    <row r="577" spans="1:70" s="6" customForma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2"/>
      <c r="W577" s="3"/>
      <c r="X577" s="4"/>
      <c r="Y577" s="42"/>
      <c r="Z577" s="3"/>
      <c r="AA577" s="3"/>
      <c r="AB577" s="3"/>
      <c r="AC577" s="3"/>
      <c r="AD577" s="5"/>
      <c r="AS577" s="2"/>
      <c r="BE577" s="5"/>
      <c r="BF577" s="43"/>
      <c r="BG577" s="43"/>
      <c r="BH577" s="43"/>
      <c r="BK577" s="44"/>
      <c r="BL577" s="44"/>
      <c r="BM577" s="5"/>
      <c r="BN577" s="5"/>
      <c r="BO577" s="44"/>
      <c r="BP577" s="44"/>
      <c r="BQ577" s="44"/>
      <c r="BR577" s="44"/>
    </row>
    <row r="578" spans="1:70" s="6" customForma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2"/>
      <c r="W578" s="3"/>
      <c r="X578" s="4"/>
      <c r="Y578" s="42"/>
      <c r="Z578" s="3"/>
      <c r="AA578" s="3"/>
      <c r="AB578" s="3"/>
      <c r="AC578" s="3"/>
      <c r="AD578" s="5"/>
      <c r="AS578" s="2"/>
      <c r="BE578" s="5"/>
      <c r="BF578" s="43"/>
      <c r="BG578" s="43"/>
      <c r="BH578" s="43"/>
      <c r="BK578" s="44"/>
      <c r="BL578" s="44"/>
      <c r="BM578" s="5"/>
      <c r="BN578" s="5"/>
      <c r="BO578" s="44"/>
      <c r="BP578" s="44"/>
      <c r="BQ578" s="44"/>
      <c r="BR578" s="44"/>
    </row>
    <row r="579" spans="1:70" s="6" customForma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2"/>
      <c r="W579" s="3"/>
      <c r="X579" s="4"/>
      <c r="Y579" s="42"/>
      <c r="Z579" s="3"/>
      <c r="AA579" s="3"/>
      <c r="AB579" s="3"/>
      <c r="AC579" s="3"/>
      <c r="AD579" s="5"/>
      <c r="AS579" s="2"/>
      <c r="BE579" s="5"/>
      <c r="BF579" s="43"/>
      <c r="BG579" s="43"/>
      <c r="BH579" s="43"/>
      <c r="BK579" s="44"/>
      <c r="BL579" s="44"/>
      <c r="BM579" s="5"/>
      <c r="BN579" s="5"/>
      <c r="BO579" s="44"/>
      <c r="BP579" s="44"/>
      <c r="BQ579" s="44"/>
      <c r="BR579" s="44"/>
    </row>
    <row r="580" spans="1:70" s="6" customForma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2"/>
      <c r="W580" s="3"/>
      <c r="X580" s="4"/>
      <c r="Y580" s="42"/>
      <c r="Z580" s="3"/>
      <c r="AA580" s="3"/>
      <c r="AB580" s="3"/>
      <c r="AC580" s="3"/>
      <c r="AD580" s="5"/>
      <c r="AS580" s="2"/>
      <c r="BE580" s="5"/>
      <c r="BF580" s="43"/>
      <c r="BG580" s="43"/>
      <c r="BH580" s="43"/>
      <c r="BK580" s="44"/>
      <c r="BL580" s="44"/>
      <c r="BM580" s="5"/>
      <c r="BN580" s="5"/>
      <c r="BO580" s="44"/>
      <c r="BP580" s="44"/>
      <c r="BQ580" s="44"/>
      <c r="BR580" s="44"/>
    </row>
    <row r="581" spans="1:70" s="6" customForma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2"/>
      <c r="W581" s="3"/>
      <c r="X581" s="4"/>
      <c r="Y581" s="42"/>
      <c r="Z581" s="3"/>
      <c r="AA581" s="3"/>
      <c r="AB581" s="3"/>
      <c r="AC581" s="3"/>
      <c r="AD581" s="5"/>
      <c r="AS581" s="2"/>
      <c r="BE581" s="5"/>
      <c r="BF581" s="43"/>
      <c r="BG581" s="43"/>
      <c r="BH581" s="43"/>
      <c r="BK581" s="44"/>
      <c r="BL581" s="44"/>
      <c r="BM581" s="5"/>
      <c r="BN581" s="5"/>
      <c r="BO581" s="44"/>
      <c r="BP581" s="44"/>
      <c r="BQ581" s="44"/>
      <c r="BR581" s="44"/>
    </row>
    <row r="582" spans="1:70" s="6" customForma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2"/>
      <c r="W582" s="3"/>
      <c r="X582" s="4"/>
      <c r="Y582" s="42"/>
      <c r="Z582" s="3"/>
      <c r="AA582" s="3"/>
      <c r="AB582" s="3"/>
      <c r="AC582" s="3"/>
      <c r="AD582" s="5"/>
      <c r="AS582" s="2"/>
      <c r="BE582" s="5"/>
      <c r="BF582" s="43"/>
      <c r="BG582" s="43"/>
      <c r="BH582" s="43"/>
      <c r="BK582" s="44"/>
      <c r="BL582" s="44"/>
      <c r="BM582" s="5"/>
      <c r="BN582" s="5"/>
      <c r="BO582" s="44"/>
      <c r="BP582" s="44"/>
      <c r="BQ582" s="44"/>
      <c r="BR582" s="44"/>
    </row>
    <row r="583" spans="1:70" s="6" customForma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2"/>
      <c r="W583" s="3"/>
      <c r="X583" s="4"/>
      <c r="Y583" s="42"/>
      <c r="Z583" s="3"/>
      <c r="AA583" s="3"/>
      <c r="AB583" s="3"/>
      <c r="AC583" s="3"/>
      <c r="AD583" s="5"/>
      <c r="AS583" s="2"/>
      <c r="BE583" s="5"/>
      <c r="BF583" s="43"/>
      <c r="BG583" s="43"/>
      <c r="BH583" s="43"/>
      <c r="BK583" s="44"/>
      <c r="BL583" s="44"/>
      <c r="BM583" s="5"/>
      <c r="BN583" s="5"/>
      <c r="BO583" s="44"/>
      <c r="BP583" s="44"/>
      <c r="BQ583" s="44"/>
      <c r="BR583" s="44"/>
    </row>
    <row r="584" spans="1:70" s="6" customForma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2"/>
      <c r="W584" s="3"/>
      <c r="X584" s="4"/>
      <c r="Y584" s="42"/>
      <c r="Z584" s="3"/>
      <c r="AA584" s="3"/>
      <c r="AB584" s="3"/>
      <c r="AC584" s="3"/>
      <c r="AD584" s="5"/>
      <c r="AS584" s="2"/>
      <c r="BE584" s="5"/>
      <c r="BF584" s="43"/>
      <c r="BG584" s="43"/>
      <c r="BH584" s="43"/>
      <c r="BK584" s="44"/>
      <c r="BL584" s="44"/>
      <c r="BM584" s="5"/>
      <c r="BN584" s="5"/>
      <c r="BO584" s="44"/>
      <c r="BP584" s="44"/>
      <c r="BQ584" s="44"/>
      <c r="BR584" s="44"/>
    </row>
    <row r="585" spans="1:70" s="6" customForma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2"/>
      <c r="W585" s="3"/>
      <c r="X585" s="4"/>
      <c r="Y585" s="42"/>
      <c r="Z585" s="3"/>
      <c r="AA585" s="3"/>
      <c r="AB585" s="3"/>
      <c r="AC585" s="3"/>
      <c r="AD585" s="5"/>
      <c r="AS585" s="2"/>
      <c r="BE585" s="5"/>
      <c r="BF585" s="43"/>
      <c r="BG585" s="43"/>
      <c r="BH585" s="43"/>
      <c r="BK585" s="44"/>
      <c r="BL585" s="44"/>
      <c r="BM585" s="5"/>
      <c r="BN585" s="5"/>
      <c r="BO585" s="44"/>
      <c r="BP585" s="44"/>
      <c r="BQ585" s="44"/>
      <c r="BR585" s="44"/>
    </row>
    <row r="586" spans="1:70" s="6" customForma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2"/>
      <c r="W586" s="3"/>
      <c r="X586" s="4"/>
      <c r="Y586" s="42"/>
      <c r="Z586" s="3"/>
      <c r="AA586" s="3"/>
      <c r="AB586" s="3"/>
      <c r="AC586" s="3"/>
      <c r="AD586" s="5"/>
      <c r="AS586" s="2"/>
      <c r="BE586" s="5"/>
      <c r="BF586" s="43"/>
      <c r="BG586" s="43"/>
      <c r="BH586" s="43"/>
      <c r="BK586" s="44"/>
      <c r="BL586" s="44"/>
      <c r="BM586" s="5"/>
      <c r="BN586" s="5"/>
      <c r="BO586" s="44"/>
      <c r="BP586" s="44"/>
      <c r="BQ586" s="44"/>
      <c r="BR586" s="44"/>
    </row>
    <row r="587" spans="1:70" s="6" customForma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2"/>
      <c r="W587" s="3"/>
      <c r="X587" s="4"/>
      <c r="Y587" s="42"/>
      <c r="Z587" s="3"/>
      <c r="AA587" s="3"/>
      <c r="AB587" s="3"/>
      <c r="AC587" s="3"/>
      <c r="AD587" s="5"/>
      <c r="AS587" s="2"/>
      <c r="BE587" s="5"/>
      <c r="BF587" s="43"/>
      <c r="BG587" s="43"/>
      <c r="BH587" s="43"/>
      <c r="BK587" s="44"/>
      <c r="BL587" s="44"/>
      <c r="BM587" s="5"/>
      <c r="BN587" s="5"/>
      <c r="BO587" s="44"/>
      <c r="BP587" s="44"/>
      <c r="BQ587" s="44"/>
      <c r="BR587" s="44"/>
    </row>
    <row r="588" spans="1:70" s="6" customForma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2"/>
      <c r="W588" s="3"/>
      <c r="X588" s="4"/>
      <c r="Y588" s="42"/>
      <c r="Z588" s="3"/>
      <c r="AA588" s="3"/>
      <c r="AB588" s="3"/>
      <c r="AC588" s="3"/>
      <c r="AD588" s="5"/>
      <c r="AS588" s="2"/>
      <c r="BE588" s="5"/>
      <c r="BF588" s="43"/>
      <c r="BG588" s="43"/>
      <c r="BH588" s="43"/>
      <c r="BK588" s="44"/>
      <c r="BL588" s="44"/>
      <c r="BM588" s="5"/>
      <c r="BN588" s="5"/>
      <c r="BO588" s="44"/>
      <c r="BP588" s="44"/>
      <c r="BQ588" s="44"/>
      <c r="BR588" s="44"/>
    </row>
    <row r="589" spans="1:70" s="6" customForma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2"/>
      <c r="W589" s="3"/>
      <c r="X589" s="4"/>
      <c r="Y589" s="42"/>
      <c r="Z589" s="3"/>
      <c r="AA589" s="3"/>
      <c r="AB589" s="3"/>
      <c r="AC589" s="3"/>
      <c r="AD589" s="5"/>
      <c r="AS589" s="2"/>
      <c r="BE589" s="5"/>
      <c r="BF589" s="43"/>
      <c r="BG589" s="43"/>
      <c r="BH589" s="43"/>
      <c r="BK589" s="44"/>
      <c r="BL589" s="44"/>
      <c r="BM589" s="5"/>
      <c r="BN589" s="5"/>
      <c r="BO589" s="44"/>
      <c r="BP589" s="44"/>
      <c r="BQ589" s="44"/>
      <c r="BR589" s="44"/>
    </row>
    <row r="590" spans="1:70" s="6" customForma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2"/>
      <c r="W590" s="3"/>
      <c r="X590" s="4"/>
      <c r="Y590" s="42"/>
      <c r="Z590" s="3"/>
      <c r="AA590" s="3"/>
      <c r="AB590" s="3"/>
      <c r="AC590" s="3"/>
      <c r="AD590" s="5"/>
      <c r="AS590" s="2"/>
      <c r="BE590" s="5"/>
      <c r="BF590" s="43"/>
      <c r="BG590" s="43"/>
      <c r="BH590" s="43"/>
      <c r="BK590" s="44"/>
      <c r="BL590" s="44"/>
      <c r="BM590" s="5"/>
      <c r="BN590" s="5"/>
      <c r="BO590" s="44"/>
      <c r="BP590" s="44"/>
      <c r="BQ590" s="44"/>
      <c r="BR590" s="44"/>
    </row>
    <row r="591" spans="1:70" s="6" customForma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2"/>
      <c r="W591" s="3"/>
      <c r="X591" s="4"/>
      <c r="Y591" s="42"/>
      <c r="Z591" s="3"/>
      <c r="AA591" s="3"/>
      <c r="AB591" s="3"/>
      <c r="AC591" s="3"/>
      <c r="AD591" s="5"/>
      <c r="AS591" s="2"/>
      <c r="BE591" s="5"/>
      <c r="BF591" s="43"/>
      <c r="BG591" s="43"/>
      <c r="BH591" s="43"/>
      <c r="BK591" s="44"/>
      <c r="BL591" s="44"/>
      <c r="BM591" s="5"/>
      <c r="BN591" s="5"/>
      <c r="BO591" s="44"/>
      <c r="BP591" s="44"/>
      <c r="BQ591" s="44"/>
      <c r="BR591" s="44"/>
    </row>
    <row r="592" spans="1:70" s="6" customForma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2"/>
      <c r="W592" s="3"/>
      <c r="X592" s="4"/>
      <c r="Y592" s="42"/>
      <c r="Z592" s="3"/>
      <c r="AA592" s="3"/>
      <c r="AB592" s="3"/>
      <c r="AC592" s="3"/>
      <c r="AD592" s="5"/>
      <c r="AS592" s="2"/>
      <c r="BE592" s="5"/>
      <c r="BF592" s="43"/>
      <c r="BG592" s="43"/>
      <c r="BH592" s="43"/>
      <c r="BK592" s="44"/>
      <c r="BL592" s="44"/>
      <c r="BM592" s="5"/>
      <c r="BN592" s="5"/>
      <c r="BO592" s="44"/>
      <c r="BP592" s="44"/>
      <c r="BQ592" s="44"/>
      <c r="BR592" s="44"/>
    </row>
    <row r="593" spans="1:70" s="6" customForma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2"/>
      <c r="W593" s="3"/>
      <c r="X593" s="4"/>
      <c r="Y593" s="42"/>
      <c r="Z593" s="3"/>
      <c r="AA593" s="3"/>
      <c r="AB593" s="3"/>
      <c r="AC593" s="3"/>
      <c r="AD593" s="5"/>
      <c r="AS593" s="2"/>
      <c r="BE593" s="5"/>
      <c r="BF593" s="43"/>
      <c r="BG593" s="43"/>
      <c r="BH593" s="43"/>
      <c r="BK593" s="44"/>
      <c r="BL593" s="44"/>
      <c r="BM593" s="5"/>
      <c r="BN593" s="5"/>
      <c r="BO593" s="44"/>
      <c r="BP593" s="44"/>
      <c r="BQ593" s="44"/>
      <c r="BR593" s="44"/>
    </row>
    <row r="594" spans="1:70" s="6" customForma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2"/>
      <c r="W594" s="3"/>
      <c r="X594" s="4"/>
      <c r="Y594" s="42"/>
      <c r="Z594" s="3"/>
      <c r="AA594" s="3"/>
      <c r="AB594" s="3"/>
      <c r="AC594" s="3"/>
      <c r="AD594" s="5"/>
      <c r="AS594" s="2"/>
      <c r="BE594" s="5"/>
      <c r="BF594" s="43"/>
      <c r="BG594" s="43"/>
      <c r="BH594" s="43"/>
      <c r="BK594" s="44"/>
      <c r="BL594" s="44"/>
      <c r="BM594" s="5"/>
      <c r="BN594" s="5"/>
      <c r="BO594" s="44"/>
      <c r="BP594" s="44"/>
      <c r="BQ594" s="44"/>
      <c r="BR594" s="44"/>
    </row>
    <row r="595" spans="1:70" s="6" customForma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2"/>
      <c r="W595" s="3"/>
      <c r="X595" s="4"/>
      <c r="Y595" s="42"/>
      <c r="Z595" s="3"/>
      <c r="AA595" s="3"/>
      <c r="AB595" s="3"/>
      <c r="AC595" s="3"/>
      <c r="AD595" s="5"/>
      <c r="AS595" s="2"/>
      <c r="BE595" s="5"/>
      <c r="BF595" s="43"/>
      <c r="BG595" s="43"/>
      <c r="BH595" s="43"/>
      <c r="BK595" s="44"/>
      <c r="BL595" s="44"/>
      <c r="BM595" s="5"/>
      <c r="BN595" s="5"/>
      <c r="BO595" s="44"/>
      <c r="BP595" s="44"/>
      <c r="BQ595" s="44"/>
      <c r="BR595" s="44"/>
    </row>
    <row r="596" spans="1:70" s="6" customForma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2"/>
      <c r="W596" s="3"/>
      <c r="X596" s="4"/>
      <c r="Y596" s="42"/>
      <c r="Z596" s="3"/>
      <c r="AA596" s="3"/>
      <c r="AB596" s="3"/>
      <c r="AC596" s="3"/>
      <c r="AD596" s="5"/>
      <c r="AS596" s="2"/>
      <c r="BE596" s="5"/>
      <c r="BF596" s="43"/>
      <c r="BG596" s="43"/>
      <c r="BH596" s="43"/>
      <c r="BK596" s="44"/>
      <c r="BL596" s="44"/>
      <c r="BM596" s="5"/>
      <c r="BN596" s="5"/>
      <c r="BO596" s="44"/>
      <c r="BP596" s="44"/>
      <c r="BQ596" s="44"/>
      <c r="BR596" s="44"/>
    </row>
    <row r="597" spans="1:70" s="6" customForma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2"/>
      <c r="W597" s="3"/>
      <c r="X597" s="4"/>
      <c r="Y597" s="42"/>
      <c r="Z597" s="3"/>
      <c r="AA597" s="3"/>
      <c r="AB597" s="3"/>
      <c r="AC597" s="3"/>
      <c r="AD597" s="5"/>
      <c r="AS597" s="2"/>
      <c r="BE597" s="5"/>
      <c r="BF597" s="43"/>
      <c r="BG597" s="43"/>
      <c r="BH597" s="43"/>
      <c r="BK597" s="44"/>
      <c r="BL597" s="44"/>
      <c r="BM597" s="5"/>
      <c r="BN597" s="5"/>
      <c r="BO597" s="44"/>
      <c r="BP597" s="44"/>
      <c r="BQ597" s="44"/>
      <c r="BR597" s="44"/>
    </row>
    <row r="598" spans="1:70" s="6" customForma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2"/>
      <c r="W598" s="3"/>
      <c r="X598" s="4"/>
      <c r="Y598" s="42"/>
      <c r="Z598" s="3"/>
      <c r="AA598" s="3"/>
      <c r="AB598" s="3"/>
      <c r="AC598" s="3"/>
      <c r="AD598" s="5"/>
      <c r="AS598" s="2"/>
      <c r="BE598" s="5"/>
      <c r="BF598" s="43"/>
      <c r="BG598" s="43"/>
      <c r="BH598" s="43"/>
      <c r="BK598" s="44"/>
      <c r="BL598" s="44"/>
      <c r="BM598" s="5"/>
      <c r="BN598" s="5"/>
      <c r="BO598" s="44"/>
      <c r="BP598" s="44"/>
      <c r="BQ598" s="44"/>
      <c r="BR598" s="44"/>
    </row>
    <row r="599" spans="1:70" s="6" customForma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2"/>
      <c r="W599" s="3"/>
      <c r="X599" s="4"/>
      <c r="Y599" s="42"/>
      <c r="Z599" s="3"/>
      <c r="AA599" s="3"/>
      <c r="AB599" s="3"/>
      <c r="AC599" s="3"/>
      <c r="AD599" s="5"/>
      <c r="AS599" s="2"/>
      <c r="BE599" s="5"/>
      <c r="BF599" s="43"/>
      <c r="BG599" s="43"/>
      <c r="BH599" s="43"/>
      <c r="BK599" s="44"/>
      <c r="BL599" s="44"/>
      <c r="BM599" s="5"/>
      <c r="BN599" s="5"/>
      <c r="BO599" s="44"/>
      <c r="BP599" s="44"/>
      <c r="BQ599" s="44"/>
      <c r="BR599" s="44"/>
    </row>
    <row r="600" spans="1:70" s="6" customForma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2"/>
      <c r="W600" s="3"/>
      <c r="X600" s="4"/>
      <c r="Y600" s="42"/>
      <c r="Z600" s="3"/>
      <c r="AA600" s="3"/>
      <c r="AB600" s="3"/>
      <c r="AC600" s="3"/>
      <c r="AD600" s="5"/>
      <c r="AS600" s="2"/>
      <c r="BE600" s="5"/>
      <c r="BF600" s="43"/>
      <c r="BG600" s="43"/>
      <c r="BH600" s="43"/>
      <c r="BK600" s="44"/>
      <c r="BL600" s="44"/>
      <c r="BM600" s="5"/>
      <c r="BN600" s="5"/>
      <c r="BO600" s="44"/>
      <c r="BP600" s="44"/>
      <c r="BQ600" s="44"/>
      <c r="BR600" s="44"/>
    </row>
    <row r="601" spans="1:70" s="6" customForma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2"/>
      <c r="W601" s="3"/>
      <c r="X601" s="4"/>
      <c r="Y601" s="42"/>
      <c r="Z601" s="3"/>
      <c r="AA601" s="3"/>
      <c r="AB601" s="3"/>
      <c r="AC601" s="3"/>
      <c r="AD601" s="5"/>
      <c r="AS601" s="2"/>
      <c r="BE601" s="5"/>
      <c r="BF601" s="43"/>
      <c r="BG601" s="43"/>
      <c r="BH601" s="43"/>
      <c r="BK601" s="44"/>
      <c r="BL601" s="44"/>
      <c r="BM601" s="5"/>
      <c r="BN601" s="5"/>
      <c r="BO601" s="44"/>
      <c r="BP601" s="44"/>
      <c r="BQ601" s="44"/>
      <c r="BR601" s="44"/>
    </row>
    <row r="602" spans="1:70" s="6" customForma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2"/>
      <c r="W602" s="3"/>
      <c r="X602" s="4"/>
      <c r="Y602" s="42"/>
      <c r="Z602" s="3"/>
      <c r="AA602" s="3"/>
      <c r="AB602" s="3"/>
      <c r="AC602" s="3"/>
      <c r="AD602" s="5"/>
      <c r="AS602" s="2"/>
      <c r="BE602" s="5"/>
      <c r="BF602" s="43"/>
      <c r="BG602" s="43"/>
      <c r="BH602" s="43"/>
      <c r="BK602" s="44"/>
      <c r="BL602" s="44"/>
      <c r="BM602" s="5"/>
      <c r="BN602" s="5"/>
      <c r="BO602" s="44"/>
      <c r="BP602" s="44"/>
      <c r="BQ602" s="44"/>
      <c r="BR602" s="44"/>
    </row>
    <row r="603" spans="1:70" s="6" customForma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2"/>
      <c r="W603" s="3"/>
      <c r="X603" s="4"/>
      <c r="Y603" s="42"/>
      <c r="Z603" s="3"/>
      <c r="AA603" s="3"/>
      <c r="AB603" s="3"/>
      <c r="AC603" s="3"/>
      <c r="AD603" s="5"/>
      <c r="AS603" s="2"/>
      <c r="BE603" s="5"/>
      <c r="BF603" s="43"/>
      <c r="BG603" s="43"/>
      <c r="BH603" s="43"/>
      <c r="BK603" s="44"/>
      <c r="BL603" s="44"/>
      <c r="BM603" s="5"/>
      <c r="BN603" s="5"/>
      <c r="BO603" s="44"/>
      <c r="BP603" s="44"/>
      <c r="BQ603" s="44"/>
      <c r="BR603" s="44"/>
    </row>
    <row r="604" spans="1:70" s="6" customForma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2"/>
      <c r="W604" s="3"/>
      <c r="X604" s="4"/>
      <c r="Y604" s="42"/>
      <c r="Z604" s="3"/>
      <c r="AA604" s="3"/>
      <c r="AB604" s="3"/>
      <c r="AC604" s="3"/>
      <c r="AD604" s="5"/>
      <c r="AS604" s="2"/>
      <c r="BE604" s="5"/>
      <c r="BF604" s="43"/>
      <c r="BG604" s="43"/>
      <c r="BH604" s="43"/>
      <c r="BK604" s="44"/>
      <c r="BL604" s="44"/>
      <c r="BM604" s="5"/>
      <c r="BN604" s="5"/>
      <c r="BO604" s="44"/>
      <c r="BP604" s="44"/>
      <c r="BQ604" s="44"/>
      <c r="BR604" s="44"/>
    </row>
    <row r="605" spans="1:70" s="6" customForma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2"/>
      <c r="W605" s="3"/>
      <c r="X605" s="4"/>
      <c r="Y605" s="42"/>
      <c r="Z605" s="3"/>
      <c r="AA605" s="3"/>
      <c r="AB605" s="3"/>
      <c r="AC605" s="3"/>
      <c r="AD605" s="5"/>
      <c r="AS605" s="2"/>
      <c r="BE605" s="5"/>
      <c r="BF605" s="43"/>
      <c r="BG605" s="43"/>
      <c r="BH605" s="43"/>
      <c r="BK605" s="44"/>
      <c r="BL605" s="44"/>
      <c r="BM605" s="5"/>
      <c r="BN605" s="5"/>
      <c r="BO605" s="44"/>
      <c r="BP605" s="44"/>
      <c r="BQ605" s="44"/>
      <c r="BR605" s="44"/>
    </row>
    <row r="606" spans="1:70" s="6" customForma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2"/>
      <c r="W606" s="3"/>
      <c r="X606" s="4"/>
      <c r="Y606" s="42"/>
      <c r="Z606" s="3"/>
      <c r="AA606" s="3"/>
      <c r="AB606" s="3"/>
      <c r="AC606" s="3"/>
      <c r="AD606" s="5"/>
      <c r="AS606" s="2"/>
      <c r="BE606" s="5"/>
      <c r="BF606" s="43"/>
      <c r="BG606" s="43"/>
      <c r="BH606" s="43"/>
      <c r="BK606" s="44"/>
      <c r="BL606" s="44"/>
      <c r="BM606" s="5"/>
      <c r="BN606" s="5"/>
      <c r="BO606" s="44"/>
      <c r="BP606" s="44"/>
      <c r="BQ606" s="44"/>
      <c r="BR606" s="44"/>
    </row>
    <row r="607" spans="1:70" s="6" customForma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2"/>
      <c r="W607" s="3"/>
      <c r="X607" s="4"/>
      <c r="Y607" s="42"/>
      <c r="Z607" s="3"/>
      <c r="AA607" s="3"/>
      <c r="AB607" s="3"/>
      <c r="AC607" s="3"/>
      <c r="AD607" s="5"/>
      <c r="AS607" s="2"/>
      <c r="BE607" s="5"/>
      <c r="BF607" s="43"/>
      <c r="BG607" s="43"/>
      <c r="BH607" s="43"/>
      <c r="BK607" s="44"/>
      <c r="BL607" s="44"/>
      <c r="BM607" s="5"/>
      <c r="BN607" s="5"/>
      <c r="BO607" s="44"/>
      <c r="BP607" s="44"/>
      <c r="BQ607" s="44"/>
      <c r="BR607" s="44"/>
    </row>
    <row r="608" spans="1:70" s="6" customForma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2"/>
      <c r="W608" s="3"/>
      <c r="X608" s="4"/>
      <c r="Y608" s="42"/>
      <c r="Z608" s="3"/>
      <c r="AA608" s="3"/>
      <c r="AB608" s="3"/>
      <c r="AC608" s="3"/>
      <c r="AD608" s="5"/>
      <c r="AS608" s="2"/>
      <c r="BE608" s="5"/>
      <c r="BF608" s="43"/>
      <c r="BG608" s="43"/>
      <c r="BH608" s="43"/>
      <c r="BK608" s="44"/>
      <c r="BL608" s="44"/>
      <c r="BM608" s="5"/>
      <c r="BN608" s="5"/>
      <c r="BO608" s="44"/>
      <c r="BP608" s="44"/>
      <c r="BQ608" s="44"/>
      <c r="BR608" s="44"/>
    </row>
    <row r="609" spans="1:70" s="6" customForma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2"/>
      <c r="W609" s="3"/>
      <c r="X609" s="4"/>
      <c r="Y609" s="42"/>
      <c r="Z609" s="3"/>
      <c r="AA609" s="3"/>
      <c r="AB609" s="3"/>
      <c r="AC609" s="3"/>
      <c r="AD609" s="5"/>
      <c r="AS609" s="2"/>
      <c r="BE609" s="5"/>
      <c r="BF609" s="43"/>
      <c r="BG609" s="43"/>
      <c r="BH609" s="43"/>
      <c r="BK609" s="44"/>
      <c r="BL609" s="44"/>
      <c r="BM609" s="5"/>
      <c r="BN609" s="5"/>
      <c r="BO609" s="44"/>
      <c r="BP609" s="44"/>
      <c r="BQ609" s="44"/>
      <c r="BR609" s="44"/>
    </row>
    <row r="610" spans="1:70" s="6" customForma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2"/>
      <c r="W610" s="3"/>
      <c r="X610" s="4"/>
      <c r="Y610" s="42"/>
      <c r="Z610" s="3"/>
      <c r="AA610" s="3"/>
      <c r="AB610" s="3"/>
      <c r="AC610" s="3"/>
      <c r="AD610" s="5"/>
      <c r="AS610" s="2"/>
      <c r="BE610" s="5"/>
      <c r="BF610" s="43"/>
      <c r="BG610" s="43"/>
      <c r="BH610" s="43"/>
      <c r="BK610" s="44"/>
      <c r="BL610" s="44"/>
      <c r="BM610" s="5"/>
      <c r="BN610" s="5"/>
      <c r="BO610" s="44"/>
      <c r="BP610" s="44"/>
      <c r="BQ610" s="44"/>
      <c r="BR610" s="44"/>
    </row>
    <row r="611" spans="1:70" s="6" customForma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2"/>
      <c r="W611" s="3"/>
      <c r="X611" s="4"/>
      <c r="Y611" s="42"/>
      <c r="Z611" s="3"/>
      <c r="AA611" s="3"/>
      <c r="AB611" s="3"/>
      <c r="AC611" s="3"/>
      <c r="AD611" s="5"/>
      <c r="AS611" s="2"/>
      <c r="BE611" s="5"/>
      <c r="BF611" s="43"/>
      <c r="BG611" s="43"/>
      <c r="BH611" s="43"/>
      <c r="BK611" s="44"/>
      <c r="BL611" s="44"/>
      <c r="BM611" s="5"/>
      <c r="BN611" s="5"/>
      <c r="BO611" s="44"/>
      <c r="BP611" s="44"/>
      <c r="BQ611" s="44"/>
      <c r="BR611" s="44"/>
    </row>
    <row r="612" spans="1:70" s="6" customForma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2"/>
      <c r="W612" s="3"/>
      <c r="X612" s="4"/>
      <c r="Y612" s="42"/>
      <c r="Z612" s="3"/>
      <c r="AA612" s="3"/>
      <c r="AB612" s="3"/>
      <c r="AC612" s="3"/>
      <c r="AD612" s="5"/>
      <c r="AS612" s="2"/>
      <c r="BE612" s="5"/>
      <c r="BF612" s="43"/>
      <c r="BG612" s="43"/>
      <c r="BH612" s="43"/>
      <c r="BK612" s="44"/>
      <c r="BL612" s="44"/>
      <c r="BM612" s="5"/>
      <c r="BN612" s="5"/>
      <c r="BO612" s="44"/>
      <c r="BP612" s="44"/>
      <c r="BQ612" s="44"/>
      <c r="BR612" s="44"/>
    </row>
    <row r="613" spans="1:70" s="6" customForma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2"/>
      <c r="W613" s="3"/>
      <c r="X613" s="4"/>
      <c r="Y613" s="42"/>
      <c r="Z613" s="3"/>
      <c r="AA613" s="3"/>
      <c r="AB613" s="3"/>
      <c r="AC613" s="3"/>
      <c r="AD613" s="5"/>
      <c r="AS613" s="2"/>
      <c r="BE613" s="5"/>
      <c r="BF613" s="43"/>
      <c r="BG613" s="43"/>
      <c r="BH613" s="43"/>
      <c r="BK613" s="44"/>
      <c r="BL613" s="44"/>
      <c r="BM613" s="5"/>
      <c r="BN613" s="5"/>
      <c r="BO613" s="44"/>
      <c r="BP613" s="44"/>
      <c r="BQ613" s="44"/>
      <c r="BR613" s="44"/>
    </row>
    <row r="614" spans="1:70" s="6" customForma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2"/>
      <c r="W614" s="3"/>
      <c r="X614" s="4"/>
      <c r="Y614" s="42"/>
      <c r="Z614" s="3"/>
      <c r="AA614" s="3"/>
      <c r="AB614" s="3"/>
      <c r="AC614" s="3"/>
      <c r="AD614" s="5"/>
      <c r="AS614" s="2"/>
      <c r="BE614" s="5"/>
      <c r="BF614" s="43"/>
      <c r="BG614" s="43"/>
      <c r="BH614" s="43"/>
      <c r="BK614" s="44"/>
      <c r="BL614" s="44"/>
      <c r="BM614" s="5"/>
      <c r="BN614" s="5"/>
      <c r="BO614" s="44"/>
      <c r="BP614" s="44"/>
      <c r="BQ614" s="44"/>
      <c r="BR614" s="44"/>
    </row>
    <row r="615" spans="1:70" s="6" customForma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2"/>
      <c r="W615" s="3"/>
      <c r="X615" s="4"/>
      <c r="Y615" s="42"/>
      <c r="Z615" s="3"/>
      <c r="AA615" s="3"/>
      <c r="AB615" s="3"/>
      <c r="AC615" s="3"/>
      <c r="AD615" s="5"/>
      <c r="AS615" s="2"/>
      <c r="BE615" s="5"/>
      <c r="BF615" s="43"/>
      <c r="BG615" s="43"/>
      <c r="BH615" s="43"/>
      <c r="BK615" s="44"/>
      <c r="BL615" s="44"/>
      <c r="BM615" s="5"/>
      <c r="BN615" s="5"/>
      <c r="BO615" s="44"/>
      <c r="BP615" s="44"/>
      <c r="BQ615" s="44"/>
      <c r="BR615" s="44"/>
    </row>
    <row r="616" spans="1:70" s="6" customForma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2"/>
      <c r="W616" s="3"/>
      <c r="X616" s="4"/>
      <c r="Y616" s="42"/>
      <c r="Z616" s="3"/>
      <c r="AA616" s="3"/>
      <c r="AB616" s="3"/>
      <c r="AC616" s="3"/>
      <c r="AD616" s="5"/>
      <c r="AS616" s="2"/>
      <c r="BE616" s="5"/>
      <c r="BF616" s="43"/>
      <c r="BG616" s="43"/>
      <c r="BH616" s="43"/>
      <c r="BK616" s="44"/>
      <c r="BL616" s="44"/>
      <c r="BM616" s="5"/>
      <c r="BN616" s="5"/>
      <c r="BO616" s="44"/>
      <c r="BP616" s="44"/>
      <c r="BQ616" s="44"/>
      <c r="BR616" s="44"/>
    </row>
    <row r="617" spans="1:70" s="6" customForma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2"/>
      <c r="W617" s="3"/>
      <c r="X617" s="4"/>
      <c r="Y617" s="42"/>
      <c r="Z617" s="3"/>
      <c r="AA617" s="3"/>
      <c r="AB617" s="3"/>
      <c r="AC617" s="3"/>
      <c r="AD617" s="5"/>
      <c r="AS617" s="2"/>
      <c r="BE617" s="5"/>
      <c r="BF617" s="43"/>
      <c r="BG617" s="43"/>
      <c r="BH617" s="43"/>
      <c r="BK617" s="44"/>
      <c r="BL617" s="44"/>
      <c r="BM617" s="5"/>
      <c r="BN617" s="5"/>
      <c r="BO617" s="44"/>
      <c r="BP617" s="44"/>
      <c r="BQ617" s="44"/>
      <c r="BR617" s="44"/>
    </row>
    <row r="618" spans="1:70" s="6" customForma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2"/>
      <c r="W618" s="3"/>
      <c r="X618" s="4"/>
      <c r="Y618" s="42"/>
      <c r="Z618" s="3"/>
      <c r="AA618" s="3"/>
      <c r="AB618" s="3"/>
      <c r="AC618" s="3"/>
      <c r="AD618" s="5"/>
      <c r="AS618" s="2"/>
      <c r="BE618" s="5"/>
      <c r="BF618" s="43"/>
      <c r="BG618" s="43"/>
      <c r="BH618" s="43"/>
      <c r="BK618" s="44"/>
      <c r="BL618" s="44"/>
      <c r="BM618" s="5"/>
      <c r="BN618" s="5"/>
      <c r="BO618" s="44"/>
      <c r="BP618" s="44"/>
      <c r="BQ618" s="44"/>
      <c r="BR618" s="44"/>
    </row>
    <row r="619" spans="1:70" s="6" customForma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2"/>
      <c r="W619" s="3"/>
      <c r="X619" s="4"/>
      <c r="Y619" s="42"/>
      <c r="Z619" s="3"/>
      <c r="AA619" s="3"/>
      <c r="AB619" s="3"/>
      <c r="AC619" s="3"/>
      <c r="AD619" s="5"/>
      <c r="AS619" s="2"/>
      <c r="BE619" s="5"/>
      <c r="BF619" s="43"/>
      <c r="BG619" s="43"/>
      <c r="BH619" s="43"/>
      <c r="BK619" s="44"/>
      <c r="BL619" s="44"/>
      <c r="BM619" s="5"/>
      <c r="BN619" s="5"/>
      <c r="BO619" s="44"/>
      <c r="BP619" s="44"/>
      <c r="BQ619" s="44"/>
      <c r="BR619" s="44"/>
    </row>
    <row r="620" spans="1:70" s="6" customForma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2"/>
      <c r="W620" s="3"/>
      <c r="X620" s="4"/>
      <c r="Y620" s="42"/>
      <c r="Z620" s="3"/>
      <c r="AA620" s="3"/>
      <c r="AB620" s="3"/>
      <c r="AC620" s="3"/>
      <c r="AD620" s="5"/>
      <c r="AS620" s="2"/>
      <c r="BE620" s="5"/>
      <c r="BF620" s="43"/>
      <c r="BG620" s="43"/>
      <c r="BH620" s="43"/>
      <c r="BK620" s="44"/>
      <c r="BL620" s="44"/>
      <c r="BM620" s="5"/>
      <c r="BN620" s="5"/>
      <c r="BO620" s="44"/>
      <c r="BP620" s="44"/>
      <c r="BQ620" s="44"/>
      <c r="BR620" s="44"/>
    </row>
    <row r="621" spans="1:70" s="6" customForma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2"/>
      <c r="W621" s="3"/>
      <c r="X621" s="4"/>
      <c r="Y621" s="42"/>
      <c r="Z621" s="3"/>
      <c r="AA621" s="3"/>
      <c r="AB621" s="3"/>
      <c r="AC621" s="3"/>
      <c r="AD621" s="5"/>
      <c r="AS621" s="2"/>
      <c r="BE621" s="5"/>
      <c r="BF621" s="43"/>
      <c r="BG621" s="43"/>
      <c r="BH621" s="43"/>
      <c r="BK621" s="44"/>
      <c r="BL621" s="44"/>
      <c r="BM621" s="5"/>
      <c r="BN621" s="5"/>
      <c r="BO621" s="44"/>
      <c r="BP621" s="44"/>
      <c r="BQ621" s="44"/>
      <c r="BR621" s="44"/>
    </row>
    <row r="622" spans="1:70" s="6" customForma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2"/>
      <c r="W622" s="3"/>
      <c r="X622" s="4"/>
      <c r="Y622" s="42"/>
      <c r="Z622" s="3"/>
      <c r="AA622" s="3"/>
      <c r="AB622" s="3"/>
      <c r="AC622" s="3"/>
      <c r="AD622" s="5"/>
      <c r="AS622" s="2"/>
      <c r="BE622" s="5"/>
      <c r="BF622" s="43"/>
      <c r="BG622" s="43"/>
      <c r="BH622" s="43"/>
      <c r="BK622" s="44"/>
      <c r="BL622" s="44"/>
      <c r="BM622" s="5"/>
      <c r="BN622" s="5"/>
      <c r="BO622" s="44"/>
      <c r="BP622" s="44"/>
      <c r="BQ622" s="44"/>
      <c r="BR622" s="44"/>
    </row>
    <row r="623" spans="1:70" s="6" customForma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2"/>
      <c r="W623" s="3"/>
      <c r="X623" s="4"/>
      <c r="Y623" s="42"/>
      <c r="Z623" s="3"/>
      <c r="AA623" s="3"/>
      <c r="AB623" s="3"/>
      <c r="AC623" s="3"/>
      <c r="AD623" s="5"/>
      <c r="AS623" s="2"/>
      <c r="BE623" s="5"/>
      <c r="BF623" s="43"/>
      <c r="BG623" s="43"/>
      <c r="BH623" s="43"/>
      <c r="BK623" s="44"/>
      <c r="BL623" s="44"/>
      <c r="BM623" s="5"/>
      <c r="BN623" s="5"/>
      <c r="BO623" s="44"/>
      <c r="BP623" s="44"/>
      <c r="BQ623" s="44"/>
      <c r="BR623" s="44"/>
    </row>
    <row r="624" spans="1:70" s="6" customForma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2"/>
      <c r="W624" s="3"/>
      <c r="X624" s="4"/>
      <c r="Y624" s="42"/>
      <c r="Z624" s="3"/>
      <c r="AA624" s="3"/>
      <c r="AB624" s="3"/>
      <c r="AC624" s="3"/>
      <c r="AD624" s="5"/>
      <c r="AS624" s="2"/>
      <c r="BE624" s="5"/>
      <c r="BF624" s="43"/>
      <c r="BG624" s="43"/>
      <c r="BH624" s="43"/>
      <c r="BK624" s="44"/>
      <c r="BL624" s="44"/>
      <c r="BM624" s="5"/>
      <c r="BN624" s="5"/>
      <c r="BO624" s="44"/>
      <c r="BP624" s="44"/>
      <c r="BQ624" s="44"/>
      <c r="BR624" s="44"/>
    </row>
    <row r="625" spans="1:70" s="6" customForma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2"/>
      <c r="W625" s="3"/>
      <c r="X625" s="4"/>
      <c r="Y625" s="42"/>
      <c r="Z625" s="3"/>
      <c r="AA625" s="3"/>
      <c r="AB625" s="3"/>
      <c r="AC625" s="3"/>
      <c r="AD625" s="5"/>
      <c r="AS625" s="2"/>
      <c r="BE625" s="5"/>
      <c r="BF625" s="43"/>
      <c r="BG625" s="43"/>
      <c r="BH625" s="43"/>
      <c r="BK625" s="44"/>
      <c r="BL625" s="44"/>
      <c r="BM625" s="5"/>
      <c r="BN625" s="5"/>
      <c r="BO625" s="44"/>
      <c r="BP625" s="44"/>
      <c r="BQ625" s="44"/>
      <c r="BR625" s="44"/>
    </row>
    <row r="626" spans="1:70" s="6" customForma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2"/>
      <c r="W626" s="3"/>
      <c r="X626" s="4"/>
      <c r="Y626" s="42"/>
      <c r="Z626" s="3"/>
      <c r="AA626" s="3"/>
      <c r="AB626" s="3"/>
      <c r="AC626" s="3"/>
      <c r="AD626" s="5"/>
      <c r="AS626" s="2"/>
      <c r="BE626" s="5"/>
      <c r="BF626" s="43"/>
      <c r="BG626" s="43"/>
      <c r="BH626" s="43"/>
      <c r="BK626" s="44"/>
      <c r="BL626" s="44"/>
      <c r="BM626" s="5"/>
      <c r="BN626" s="5"/>
      <c r="BO626" s="44"/>
      <c r="BP626" s="44"/>
      <c r="BQ626" s="44"/>
      <c r="BR626" s="44"/>
    </row>
    <row r="627" spans="1:70" s="6" customForma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2"/>
      <c r="W627" s="3"/>
      <c r="X627" s="4"/>
      <c r="Y627" s="42"/>
      <c r="Z627" s="3"/>
      <c r="AA627" s="3"/>
      <c r="AB627" s="3"/>
      <c r="AC627" s="3"/>
      <c r="AD627" s="5"/>
      <c r="AS627" s="2"/>
      <c r="BE627" s="5"/>
      <c r="BF627" s="43"/>
      <c r="BG627" s="43"/>
      <c r="BH627" s="43"/>
      <c r="BK627" s="44"/>
      <c r="BL627" s="44"/>
      <c r="BM627" s="5"/>
      <c r="BN627" s="5"/>
      <c r="BO627" s="44"/>
      <c r="BP627" s="44"/>
      <c r="BQ627" s="44"/>
      <c r="BR627" s="44"/>
    </row>
    <row r="628" spans="1:70" s="6" customForma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2"/>
      <c r="W628" s="3"/>
      <c r="X628" s="4"/>
      <c r="Y628" s="42"/>
      <c r="Z628" s="3"/>
      <c r="AA628" s="3"/>
      <c r="AB628" s="3"/>
      <c r="AC628" s="3"/>
      <c r="AD628" s="5"/>
      <c r="AS628" s="2"/>
      <c r="BE628" s="5"/>
      <c r="BF628" s="43"/>
      <c r="BG628" s="43"/>
      <c r="BH628" s="43"/>
      <c r="BK628" s="44"/>
      <c r="BL628" s="44"/>
      <c r="BM628" s="5"/>
      <c r="BN628" s="5"/>
      <c r="BO628" s="44"/>
      <c r="BP628" s="44"/>
      <c r="BQ628" s="44"/>
      <c r="BR628" s="44"/>
    </row>
    <row r="629" spans="1:70" s="6" customForma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2"/>
      <c r="W629" s="3"/>
      <c r="X629" s="4"/>
      <c r="Y629" s="42"/>
      <c r="Z629" s="3"/>
      <c r="AA629" s="3"/>
      <c r="AB629" s="3"/>
      <c r="AC629" s="3"/>
      <c r="AD629" s="5"/>
      <c r="AS629" s="2"/>
      <c r="BE629" s="5"/>
      <c r="BF629" s="43"/>
      <c r="BG629" s="43"/>
      <c r="BH629" s="43"/>
      <c r="BK629" s="44"/>
      <c r="BL629" s="44"/>
      <c r="BM629" s="5"/>
      <c r="BN629" s="5"/>
      <c r="BO629" s="44"/>
      <c r="BP629" s="44"/>
      <c r="BQ629" s="44"/>
      <c r="BR629" s="44"/>
    </row>
    <row r="630" spans="1:70" s="6" customForma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2"/>
      <c r="W630" s="3"/>
      <c r="X630" s="4"/>
      <c r="Y630" s="42"/>
      <c r="Z630" s="3"/>
      <c r="AA630" s="3"/>
      <c r="AB630" s="3"/>
      <c r="AC630" s="3"/>
      <c r="AD630" s="5"/>
      <c r="AS630" s="2"/>
      <c r="BE630" s="5"/>
      <c r="BF630" s="43"/>
      <c r="BG630" s="43"/>
      <c r="BH630" s="43"/>
      <c r="BK630" s="44"/>
      <c r="BL630" s="44"/>
      <c r="BM630" s="5"/>
      <c r="BN630" s="5"/>
      <c r="BO630" s="44"/>
      <c r="BP630" s="44"/>
      <c r="BQ630" s="44"/>
      <c r="BR630" s="44"/>
    </row>
    <row r="631" spans="1:70" s="6" customForma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2"/>
      <c r="W631" s="3"/>
      <c r="X631" s="4"/>
      <c r="Y631" s="42"/>
      <c r="Z631" s="3"/>
      <c r="AA631" s="3"/>
      <c r="AB631" s="3"/>
      <c r="AC631" s="3"/>
      <c r="AD631" s="5"/>
      <c r="AS631" s="2"/>
      <c r="BE631" s="5"/>
      <c r="BF631" s="43"/>
      <c r="BG631" s="43"/>
      <c r="BH631" s="43"/>
      <c r="BK631" s="44"/>
      <c r="BL631" s="44"/>
      <c r="BM631" s="5"/>
      <c r="BN631" s="5"/>
      <c r="BO631" s="44"/>
      <c r="BP631" s="44"/>
      <c r="BQ631" s="44"/>
      <c r="BR631" s="44"/>
    </row>
    <row r="632" spans="1:70" s="6" customForma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2"/>
      <c r="W632" s="3"/>
      <c r="X632" s="4"/>
      <c r="Y632" s="42"/>
      <c r="Z632" s="3"/>
      <c r="AA632" s="3"/>
      <c r="AB632" s="3"/>
      <c r="AC632" s="3"/>
      <c r="AD632" s="5"/>
      <c r="AS632" s="2"/>
      <c r="BE632" s="5"/>
      <c r="BF632" s="43"/>
      <c r="BG632" s="43"/>
      <c r="BH632" s="43"/>
      <c r="BK632" s="44"/>
      <c r="BL632" s="44"/>
      <c r="BM632" s="5"/>
      <c r="BN632" s="5"/>
      <c r="BO632" s="44"/>
      <c r="BP632" s="44"/>
      <c r="BQ632" s="44"/>
      <c r="BR632" s="44"/>
    </row>
    <row r="633" spans="1:70" s="6" customForma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2"/>
      <c r="W633" s="3"/>
      <c r="X633" s="4"/>
      <c r="Y633" s="42"/>
      <c r="Z633" s="3"/>
      <c r="AA633" s="3"/>
      <c r="AB633" s="3"/>
      <c r="AC633" s="3"/>
      <c r="AD633" s="5"/>
      <c r="AS633" s="2"/>
      <c r="BE633" s="5"/>
      <c r="BF633" s="43"/>
      <c r="BG633" s="43"/>
      <c r="BH633" s="43"/>
      <c r="BK633" s="44"/>
      <c r="BL633" s="44"/>
      <c r="BM633" s="5"/>
      <c r="BN633" s="5"/>
      <c r="BO633" s="44"/>
      <c r="BP633" s="44"/>
      <c r="BQ633" s="44"/>
      <c r="BR633" s="44"/>
    </row>
    <row r="634" spans="1:70" s="6" customForma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2"/>
      <c r="W634" s="3"/>
      <c r="X634" s="4"/>
      <c r="Y634" s="42"/>
      <c r="Z634" s="3"/>
      <c r="AA634" s="3"/>
      <c r="AB634" s="3"/>
      <c r="AC634" s="3"/>
      <c r="AD634" s="5"/>
      <c r="AS634" s="2"/>
      <c r="BE634" s="5"/>
      <c r="BF634" s="43"/>
      <c r="BG634" s="43"/>
      <c r="BH634" s="43"/>
      <c r="BK634" s="44"/>
      <c r="BL634" s="44"/>
      <c r="BM634" s="5"/>
      <c r="BN634" s="5"/>
      <c r="BO634" s="44"/>
      <c r="BP634" s="44"/>
      <c r="BQ634" s="44"/>
      <c r="BR634" s="44"/>
    </row>
    <row r="635" spans="1:70" s="6" customForma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2"/>
      <c r="W635" s="3"/>
      <c r="X635" s="4"/>
      <c r="Y635" s="42"/>
      <c r="Z635" s="3"/>
      <c r="AA635" s="3"/>
      <c r="AB635" s="3"/>
      <c r="AC635" s="3"/>
      <c r="AD635" s="5"/>
      <c r="AS635" s="2"/>
      <c r="BE635" s="5"/>
      <c r="BF635" s="43"/>
      <c r="BG635" s="43"/>
      <c r="BH635" s="43"/>
      <c r="BK635" s="44"/>
      <c r="BL635" s="44"/>
      <c r="BM635" s="5"/>
      <c r="BN635" s="5"/>
      <c r="BO635" s="44"/>
      <c r="BP635" s="44"/>
      <c r="BQ635" s="44"/>
      <c r="BR635" s="44"/>
    </row>
    <row r="636" spans="1:70" s="6" customForma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2"/>
      <c r="W636" s="3"/>
      <c r="X636" s="4"/>
      <c r="Y636" s="42"/>
      <c r="Z636" s="3"/>
      <c r="AA636" s="3"/>
      <c r="AB636" s="3"/>
      <c r="AC636" s="3"/>
      <c r="AD636" s="5"/>
      <c r="AS636" s="2"/>
      <c r="BE636" s="5"/>
      <c r="BF636" s="43"/>
      <c r="BG636" s="43"/>
      <c r="BH636" s="43"/>
      <c r="BK636" s="44"/>
      <c r="BL636" s="44"/>
      <c r="BM636" s="5"/>
      <c r="BN636" s="5"/>
      <c r="BO636" s="44"/>
      <c r="BP636" s="44"/>
      <c r="BQ636" s="44"/>
      <c r="BR636" s="44"/>
    </row>
    <row r="637" spans="1:70" s="6" customForma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2"/>
      <c r="W637" s="3"/>
      <c r="X637" s="4"/>
      <c r="Y637" s="42"/>
      <c r="Z637" s="3"/>
      <c r="AA637" s="3"/>
      <c r="AB637" s="3"/>
      <c r="AC637" s="3"/>
      <c r="AD637" s="5"/>
      <c r="AS637" s="2"/>
      <c r="BE637" s="5"/>
      <c r="BF637" s="43"/>
      <c r="BG637" s="43"/>
      <c r="BH637" s="43"/>
      <c r="BK637" s="44"/>
      <c r="BL637" s="44"/>
      <c r="BM637" s="5"/>
      <c r="BN637" s="5"/>
      <c r="BO637" s="44"/>
      <c r="BP637" s="44"/>
      <c r="BQ637" s="44"/>
      <c r="BR637" s="44"/>
    </row>
    <row r="638" spans="1:70" s="6" customForma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2"/>
      <c r="W638" s="3"/>
      <c r="X638" s="4"/>
      <c r="Y638" s="42"/>
      <c r="Z638" s="3"/>
      <c r="AA638" s="3"/>
      <c r="AB638" s="3"/>
      <c r="AC638" s="3"/>
      <c r="AD638" s="5"/>
      <c r="AS638" s="2"/>
      <c r="BE638" s="5"/>
      <c r="BF638" s="43"/>
      <c r="BG638" s="43"/>
      <c r="BH638" s="43"/>
      <c r="BK638" s="44"/>
      <c r="BL638" s="44"/>
      <c r="BM638" s="5"/>
      <c r="BN638" s="5"/>
      <c r="BO638" s="44"/>
      <c r="BP638" s="44"/>
      <c r="BQ638" s="44"/>
      <c r="BR638" s="44"/>
    </row>
    <row r="639" spans="1:70" s="6" customForma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2"/>
      <c r="W639" s="3"/>
      <c r="X639" s="4"/>
      <c r="Y639" s="42"/>
      <c r="Z639" s="3"/>
      <c r="AA639" s="3"/>
      <c r="AB639" s="3"/>
      <c r="AC639" s="3"/>
      <c r="AD639" s="5"/>
      <c r="AS639" s="2"/>
      <c r="BE639" s="5"/>
      <c r="BF639" s="43"/>
      <c r="BG639" s="43"/>
      <c r="BH639" s="43"/>
      <c r="BK639" s="44"/>
      <c r="BL639" s="44"/>
      <c r="BM639" s="5"/>
      <c r="BN639" s="5"/>
      <c r="BO639" s="44"/>
      <c r="BP639" s="44"/>
      <c r="BQ639" s="44"/>
      <c r="BR639" s="44"/>
    </row>
    <row r="640" spans="1:70" s="6" customForma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2"/>
      <c r="W640" s="3"/>
      <c r="X640" s="4"/>
      <c r="Y640" s="42"/>
      <c r="Z640" s="3"/>
      <c r="AA640" s="3"/>
      <c r="AB640" s="3"/>
      <c r="AC640" s="3"/>
      <c r="AD640" s="5"/>
      <c r="AS640" s="2"/>
      <c r="BE640" s="5"/>
      <c r="BF640" s="43"/>
      <c r="BG640" s="43"/>
      <c r="BH640" s="43"/>
      <c r="BK640" s="44"/>
      <c r="BL640" s="44"/>
      <c r="BM640" s="5"/>
      <c r="BN640" s="5"/>
      <c r="BO640" s="44"/>
      <c r="BP640" s="44"/>
      <c r="BQ640" s="44"/>
      <c r="BR640" s="44"/>
    </row>
    <row r="641" spans="1:70" s="6" customForma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2"/>
      <c r="W641" s="3"/>
      <c r="X641" s="4"/>
      <c r="Y641" s="42"/>
      <c r="Z641" s="3"/>
      <c r="AA641" s="3"/>
      <c r="AB641" s="3"/>
      <c r="AC641" s="3"/>
      <c r="AD641" s="5"/>
      <c r="AS641" s="2"/>
      <c r="BE641" s="5"/>
      <c r="BF641" s="43"/>
      <c r="BG641" s="43"/>
      <c r="BH641" s="43"/>
      <c r="BK641" s="44"/>
      <c r="BL641" s="44"/>
      <c r="BM641" s="5"/>
      <c r="BN641" s="5"/>
      <c r="BO641" s="44"/>
      <c r="BP641" s="44"/>
      <c r="BQ641" s="44"/>
      <c r="BR641" s="44"/>
    </row>
    <row r="642" spans="1:70" s="6" customForma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2"/>
      <c r="W642" s="3"/>
      <c r="X642" s="4"/>
      <c r="Y642" s="42"/>
      <c r="Z642" s="3"/>
      <c r="AA642" s="3"/>
      <c r="AB642" s="3"/>
      <c r="AC642" s="3"/>
      <c r="AD642" s="5"/>
      <c r="AS642" s="2"/>
      <c r="BE642" s="5"/>
      <c r="BF642" s="43"/>
      <c r="BG642" s="43"/>
      <c r="BH642" s="43"/>
      <c r="BK642" s="44"/>
      <c r="BL642" s="44"/>
      <c r="BM642" s="5"/>
      <c r="BN642" s="5"/>
      <c r="BO642" s="44"/>
      <c r="BP642" s="44"/>
      <c r="BQ642" s="44"/>
      <c r="BR642" s="44"/>
    </row>
    <row r="643" spans="1:70" s="6" customForma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2"/>
      <c r="W643" s="3"/>
      <c r="X643" s="4"/>
      <c r="Y643" s="42"/>
      <c r="Z643" s="3"/>
      <c r="AA643" s="3"/>
      <c r="AB643" s="3"/>
      <c r="AC643" s="3"/>
      <c r="AD643" s="5"/>
      <c r="AS643" s="2"/>
      <c r="BE643" s="5"/>
      <c r="BF643" s="43"/>
      <c r="BG643" s="43"/>
      <c r="BH643" s="43"/>
      <c r="BK643" s="44"/>
      <c r="BL643" s="44"/>
      <c r="BM643" s="5"/>
      <c r="BN643" s="5"/>
      <c r="BO643" s="44"/>
      <c r="BP643" s="44"/>
      <c r="BQ643" s="44"/>
      <c r="BR643" s="44"/>
    </row>
    <row r="644" spans="1:70" s="6" customForma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2"/>
      <c r="W644" s="3"/>
      <c r="X644" s="4"/>
      <c r="Y644" s="42"/>
      <c r="Z644" s="3"/>
      <c r="AA644" s="3"/>
      <c r="AB644" s="3"/>
      <c r="AC644" s="3"/>
      <c r="AD644" s="5"/>
      <c r="AS644" s="2"/>
      <c r="BE644" s="5"/>
      <c r="BF644" s="43"/>
      <c r="BG644" s="43"/>
      <c r="BH644" s="43"/>
      <c r="BK644" s="44"/>
      <c r="BL644" s="44"/>
      <c r="BM644" s="5"/>
      <c r="BN644" s="5"/>
      <c r="BO644" s="44"/>
      <c r="BP644" s="44"/>
      <c r="BQ644" s="44"/>
      <c r="BR644" s="44"/>
    </row>
    <row r="645" spans="1:70" s="6" customForma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2"/>
      <c r="W645" s="3"/>
      <c r="X645" s="4"/>
      <c r="Y645" s="42"/>
      <c r="Z645" s="3"/>
      <c r="AA645" s="3"/>
      <c r="AB645" s="3"/>
      <c r="AC645" s="3"/>
      <c r="AD645" s="5"/>
      <c r="AS645" s="2"/>
      <c r="BE645" s="5"/>
      <c r="BF645" s="43"/>
      <c r="BG645" s="43"/>
      <c r="BH645" s="43"/>
      <c r="BK645" s="44"/>
      <c r="BL645" s="44"/>
      <c r="BM645" s="5"/>
      <c r="BN645" s="5"/>
      <c r="BO645" s="44"/>
      <c r="BP645" s="44"/>
      <c r="BQ645" s="44"/>
      <c r="BR645" s="44"/>
    </row>
    <row r="646" spans="1:70" s="6" customForma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2"/>
      <c r="W646" s="3"/>
      <c r="X646" s="4"/>
      <c r="Y646" s="42"/>
      <c r="Z646" s="3"/>
      <c r="AA646" s="3"/>
      <c r="AB646" s="3"/>
      <c r="AC646" s="3"/>
      <c r="AD646" s="5"/>
      <c r="AS646" s="2"/>
      <c r="BE646" s="5"/>
      <c r="BF646" s="43"/>
      <c r="BG646" s="43"/>
      <c r="BH646" s="43"/>
      <c r="BK646" s="44"/>
      <c r="BL646" s="44"/>
      <c r="BM646" s="5"/>
      <c r="BN646" s="5"/>
      <c r="BO646" s="44"/>
      <c r="BP646" s="44"/>
      <c r="BQ646" s="44"/>
      <c r="BR646" s="44"/>
    </row>
    <row r="647" spans="1:70" s="6" customForma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2"/>
      <c r="W647" s="3"/>
      <c r="X647" s="4"/>
      <c r="Y647" s="42"/>
      <c r="Z647" s="3"/>
      <c r="AA647" s="3"/>
      <c r="AB647" s="3"/>
      <c r="AC647" s="3"/>
      <c r="AD647" s="5"/>
      <c r="AS647" s="2"/>
      <c r="BE647" s="5"/>
      <c r="BF647" s="43"/>
      <c r="BG647" s="43"/>
      <c r="BH647" s="43"/>
      <c r="BK647" s="44"/>
      <c r="BL647" s="44"/>
      <c r="BM647" s="5"/>
      <c r="BN647" s="5"/>
      <c r="BO647" s="44"/>
      <c r="BP647" s="44"/>
      <c r="BQ647" s="44"/>
      <c r="BR647" s="44"/>
    </row>
    <row r="648" spans="1:70" s="6" customForma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2"/>
      <c r="W648" s="3"/>
      <c r="X648" s="4"/>
      <c r="Y648" s="42"/>
      <c r="Z648" s="3"/>
      <c r="AA648" s="3"/>
      <c r="AB648" s="3"/>
      <c r="AC648" s="3"/>
      <c r="AD648" s="5"/>
      <c r="AS648" s="2"/>
      <c r="BE648" s="5"/>
      <c r="BF648" s="43"/>
      <c r="BG648" s="43"/>
      <c r="BH648" s="43"/>
      <c r="BK648" s="44"/>
      <c r="BL648" s="44"/>
      <c r="BM648" s="5"/>
      <c r="BN648" s="5"/>
      <c r="BO648" s="44"/>
      <c r="BP648" s="44"/>
      <c r="BQ648" s="44"/>
      <c r="BR648" s="44"/>
    </row>
    <row r="649" spans="1:70" s="6" customForma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2"/>
      <c r="W649" s="3"/>
      <c r="X649" s="4"/>
      <c r="Y649" s="42"/>
      <c r="Z649" s="3"/>
      <c r="AA649" s="3"/>
      <c r="AB649" s="3"/>
      <c r="AC649" s="3"/>
      <c r="AD649" s="5"/>
      <c r="AS649" s="2"/>
      <c r="BE649" s="5"/>
      <c r="BF649" s="43"/>
      <c r="BG649" s="43"/>
      <c r="BH649" s="43"/>
      <c r="BK649" s="44"/>
      <c r="BL649" s="44"/>
      <c r="BM649" s="5"/>
      <c r="BN649" s="5"/>
      <c r="BO649" s="44"/>
      <c r="BP649" s="44"/>
      <c r="BQ649" s="44"/>
      <c r="BR649" s="44"/>
    </row>
    <row r="650" spans="1:70" s="6" customForma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2"/>
      <c r="W650" s="3"/>
      <c r="X650" s="4"/>
      <c r="Y650" s="42"/>
      <c r="Z650" s="3"/>
      <c r="AA650" s="3"/>
      <c r="AB650" s="3"/>
      <c r="AC650" s="3"/>
      <c r="AD650" s="5"/>
      <c r="AS650" s="2"/>
      <c r="BE650" s="5"/>
      <c r="BF650" s="43"/>
      <c r="BG650" s="43"/>
      <c r="BH650" s="43"/>
      <c r="BK650" s="44"/>
      <c r="BL650" s="44"/>
      <c r="BM650" s="5"/>
      <c r="BN650" s="5"/>
      <c r="BO650" s="44"/>
      <c r="BP650" s="44"/>
      <c r="BQ650" s="44"/>
      <c r="BR650" s="44"/>
    </row>
    <row r="651" spans="1:70" s="6" customForma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2"/>
      <c r="W651" s="3"/>
      <c r="X651" s="4"/>
      <c r="Y651" s="42"/>
      <c r="Z651" s="3"/>
      <c r="AA651" s="3"/>
      <c r="AB651" s="3"/>
      <c r="AC651" s="3"/>
      <c r="AD651" s="5"/>
      <c r="AS651" s="2"/>
      <c r="BE651" s="5"/>
      <c r="BF651" s="43"/>
      <c r="BG651" s="43"/>
      <c r="BH651" s="43"/>
      <c r="BK651" s="44"/>
      <c r="BL651" s="44"/>
      <c r="BM651" s="5"/>
      <c r="BN651" s="5"/>
      <c r="BO651" s="44"/>
      <c r="BP651" s="44"/>
      <c r="BQ651" s="44"/>
      <c r="BR651" s="44"/>
    </row>
    <row r="652" spans="1:70" s="6" customForma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2"/>
      <c r="W652" s="3"/>
      <c r="X652" s="4"/>
      <c r="Y652" s="42"/>
      <c r="Z652" s="3"/>
      <c r="AA652" s="3"/>
      <c r="AB652" s="3"/>
      <c r="AC652" s="3"/>
      <c r="AD652" s="5"/>
      <c r="AS652" s="2"/>
      <c r="BE652" s="5"/>
      <c r="BF652" s="43"/>
      <c r="BG652" s="43"/>
      <c r="BH652" s="43"/>
      <c r="BK652" s="44"/>
      <c r="BL652" s="44"/>
      <c r="BM652" s="5"/>
      <c r="BN652" s="5"/>
      <c r="BO652" s="44"/>
      <c r="BP652" s="44"/>
      <c r="BQ652" s="44"/>
      <c r="BR652" s="44"/>
    </row>
    <row r="653" spans="1:70" s="6" customForma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2"/>
      <c r="W653" s="3"/>
      <c r="X653" s="4"/>
      <c r="Y653" s="42"/>
      <c r="Z653" s="3"/>
      <c r="AA653" s="3"/>
      <c r="AB653" s="3"/>
      <c r="AC653" s="3"/>
      <c r="AD653" s="5"/>
      <c r="AS653" s="2"/>
      <c r="BE653" s="5"/>
      <c r="BF653" s="43"/>
      <c r="BG653" s="43"/>
      <c r="BH653" s="43"/>
      <c r="BK653" s="44"/>
      <c r="BL653" s="44"/>
      <c r="BM653" s="5"/>
      <c r="BN653" s="5"/>
      <c r="BO653" s="44"/>
      <c r="BP653" s="44"/>
      <c r="BQ653" s="44"/>
      <c r="BR653" s="44"/>
    </row>
    <row r="654" spans="1:70" s="6" customForma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2"/>
      <c r="W654" s="3"/>
      <c r="X654" s="4"/>
      <c r="Y654" s="42"/>
      <c r="Z654" s="3"/>
      <c r="AA654" s="3"/>
      <c r="AB654" s="3"/>
      <c r="AC654" s="3"/>
      <c r="AD654" s="5"/>
      <c r="AS654" s="2"/>
      <c r="BE654" s="5"/>
      <c r="BF654" s="43"/>
      <c r="BG654" s="43"/>
      <c r="BH654" s="43"/>
      <c r="BK654" s="44"/>
      <c r="BL654" s="44"/>
      <c r="BM654" s="5"/>
      <c r="BN654" s="5"/>
      <c r="BO654" s="44"/>
      <c r="BP654" s="44"/>
      <c r="BQ654" s="44"/>
      <c r="BR654" s="44"/>
    </row>
    <row r="655" spans="1:70" s="6" customForma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2"/>
      <c r="W655" s="3"/>
      <c r="X655" s="4"/>
      <c r="Y655" s="42"/>
      <c r="Z655" s="3"/>
      <c r="AA655" s="3"/>
      <c r="AB655" s="3"/>
      <c r="AC655" s="3"/>
      <c r="AD655" s="5"/>
      <c r="AS655" s="2"/>
      <c r="BE655" s="5"/>
      <c r="BF655" s="43"/>
      <c r="BG655" s="43"/>
      <c r="BH655" s="43"/>
      <c r="BK655" s="44"/>
      <c r="BL655" s="44"/>
      <c r="BM655" s="5"/>
      <c r="BN655" s="5"/>
      <c r="BO655" s="44"/>
      <c r="BP655" s="44"/>
      <c r="BQ655" s="44"/>
      <c r="BR655" s="44"/>
    </row>
    <row r="656" spans="1:70" s="6" customForma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2"/>
      <c r="W656" s="3"/>
      <c r="X656" s="4"/>
      <c r="Y656" s="42"/>
      <c r="Z656" s="3"/>
      <c r="AA656" s="3"/>
      <c r="AB656" s="3"/>
      <c r="AC656" s="3"/>
      <c r="AD656" s="5"/>
      <c r="AS656" s="2"/>
      <c r="BE656" s="5"/>
      <c r="BF656" s="43"/>
      <c r="BG656" s="43"/>
      <c r="BH656" s="43"/>
      <c r="BK656" s="44"/>
      <c r="BL656" s="44"/>
      <c r="BM656" s="5"/>
      <c r="BN656" s="5"/>
      <c r="BO656" s="44"/>
      <c r="BP656" s="44"/>
      <c r="BQ656" s="44"/>
      <c r="BR656" s="44"/>
    </row>
    <row r="657" spans="1:70" s="6" customForma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2"/>
      <c r="W657" s="3"/>
      <c r="X657" s="4"/>
      <c r="Y657" s="42"/>
      <c r="Z657" s="3"/>
      <c r="AA657" s="3"/>
      <c r="AB657" s="3"/>
      <c r="AC657" s="3"/>
      <c r="AD657" s="5"/>
      <c r="AS657" s="2"/>
      <c r="BE657" s="5"/>
      <c r="BF657" s="43"/>
      <c r="BG657" s="43"/>
      <c r="BH657" s="43"/>
      <c r="BK657" s="44"/>
      <c r="BL657" s="44"/>
      <c r="BM657" s="5"/>
      <c r="BN657" s="5"/>
      <c r="BO657" s="44"/>
      <c r="BP657" s="44"/>
      <c r="BQ657" s="44"/>
      <c r="BR657" s="44"/>
    </row>
    <row r="658" spans="1:70" s="6" customForma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2"/>
      <c r="W658" s="3"/>
      <c r="X658" s="4"/>
      <c r="Y658" s="42"/>
      <c r="Z658" s="3"/>
      <c r="AA658" s="3"/>
      <c r="AB658" s="3"/>
      <c r="AC658" s="3"/>
      <c r="AD658" s="5"/>
      <c r="AS658" s="2"/>
      <c r="BE658" s="5"/>
      <c r="BF658" s="43"/>
      <c r="BG658" s="43"/>
      <c r="BH658" s="43"/>
      <c r="BK658" s="44"/>
      <c r="BL658" s="44"/>
      <c r="BM658" s="5"/>
      <c r="BN658" s="5"/>
      <c r="BO658" s="44"/>
      <c r="BP658" s="44"/>
      <c r="BQ658" s="44"/>
      <c r="BR658" s="44"/>
    </row>
    <row r="659" spans="1:70" s="6" customForma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2"/>
      <c r="W659" s="3"/>
      <c r="X659" s="4"/>
      <c r="Y659" s="42"/>
      <c r="Z659" s="3"/>
      <c r="AA659" s="3"/>
      <c r="AB659" s="3"/>
      <c r="AC659" s="3"/>
      <c r="AD659" s="5"/>
      <c r="AS659" s="2"/>
      <c r="BE659" s="5"/>
      <c r="BF659" s="43"/>
      <c r="BG659" s="43"/>
      <c r="BH659" s="43"/>
      <c r="BK659" s="44"/>
      <c r="BL659" s="44"/>
      <c r="BM659" s="5"/>
      <c r="BN659" s="5"/>
      <c r="BO659" s="44"/>
      <c r="BP659" s="44"/>
      <c r="BQ659" s="44"/>
      <c r="BR659" s="44"/>
    </row>
    <row r="660" spans="1:70" s="6" customForma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2"/>
      <c r="W660" s="3"/>
      <c r="X660" s="4"/>
      <c r="Y660" s="42"/>
      <c r="Z660" s="3"/>
      <c r="AA660" s="3"/>
      <c r="AB660" s="3"/>
      <c r="AC660" s="3"/>
      <c r="AD660" s="5"/>
      <c r="AS660" s="2"/>
      <c r="BE660" s="5"/>
      <c r="BF660" s="43"/>
      <c r="BG660" s="43"/>
      <c r="BH660" s="43"/>
      <c r="BK660" s="44"/>
      <c r="BL660" s="44"/>
      <c r="BM660" s="5"/>
      <c r="BN660" s="5"/>
      <c r="BO660" s="44"/>
      <c r="BP660" s="44"/>
      <c r="BQ660" s="44"/>
      <c r="BR660" s="44"/>
    </row>
    <row r="661" spans="1:70" s="6" customForma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2"/>
      <c r="W661" s="3"/>
      <c r="X661" s="4"/>
      <c r="Y661" s="42"/>
      <c r="Z661" s="3"/>
      <c r="AA661" s="3"/>
      <c r="AB661" s="3"/>
      <c r="AC661" s="3"/>
      <c r="AD661" s="5"/>
      <c r="AS661" s="2"/>
      <c r="BE661" s="5"/>
      <c r="BF661" s="43"/>
      <c r="BG661" s="43"/>
      <c r="BH661" s="43"/>
      <c r="BK661" s="44"/>
      <c r="BL661" s="44"/>
      <c r="BM661" s="5"/>
      <c r="BN661" s="5"/>
      <c r="BO661" s="44"/>
      <c r="BP661" s="44"/>
      <c r="BQ661" s="44"/>
      <c r="BR661" s="44"/>
    </row>
    <row r="662" spans="1:70" s="6" customForma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2"/>
      <c r="W662" s="3"/>
      <c r="X662" s="4"/>
      <c r="Y662" s="42"/>
      <c r="Z662" s="3"/>
      <c r="AA662" s="3"/>
      <c r="AB662" s="3"/>
      <c r="AC662" s="3"/>
      <c r="AD662" s="5"/>
      <c r="AS662" s="2"/>
      <c r="BE662" s="5"/>
      <c r="BF662" s="43"/>
      <c r="BG662" s="43"/>
      <c r="BH662" s="43"/>
      <c r="BK662" s="44"/>
      <c r="BL662" s="44"/>
      <c r="BM662" s="5"/>
      <c r="BN662" s="5"/>
      <c r="BO662" s="44"/>
      <c r="BP662" s="44"/>
      <c r="BQ662" s="44"/>
      <c r="BR662" s="44"/>
    </row>
    <row r="663" spans="1:70" s="6" customForma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2"/>
      <c r="W663" s="3"/>
      <c r="X663" s="4"/>
      <c r="Y663" s="42"/>
      <c r="Z663" s="3"/>
      <c r="AA663" s="3"/>
      <c r="AB663" s="3"/>
      <c r="AC663" s="3"/>
      <c r="AD663" s="5"/>
      <c r="AS663" s="2"/>
      <c r="BE663" s="5"/>
      <c r="BF663" s="43"/>
      <c r="BG663" s="43"/>
      <c r="BH663" s="43"/>
      <c r="BK663" s="44"/>
      <c r="BL663" s="44"/>
      <c r="BM663" s="5"/>
      <c r="BN663" s="5"/>
      <c r="BO663" s="44"/>
      <c r="BP663" s="44"/>
      <c r="BQ663" s="44"/>
      <c r="BR663" s="44"/>
    </row>
    <row r="664" spans="1:70" s="6" customForma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2"/>
      <c r="W664" s="3"/>
      <c r="X664" s="4"/>
      <c r="Y664" s="42"/>
      <c r="Z664" s="3"/>
      <c r="AA664" s="3"/>
      <c r="AB664" s="3"/>
      <c r="AC664" s="3"/>
      <c r="AD664" s="5"/>
      <c r="AS664" s="2"/>
      <c r="BE664" s="5"/>
      <c r="BF664" s="43"/>
      <c r="BG664" s="43"/>
      <c r="BH664" s="43"/>
      <c r="BK664" s="44"/>
      <c r="BL664" s="44"/>
      <c r="BM664" s="5"/>
      <c r="BN664" s="5"/>
      <c r="BO664" s="44"/>
      <c r="BP664" s="44"/>
      <c r="BQ664" s="44"/>
      <c r="BR664" s="44"/>
    </row>
    <row r="665" spans="1:70" s="6" customForma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2"/>
      <c r="W665" s="3"/>
      <c r="X665" s="4"/>
      <c r="Y665" s="42"/>
      <c r="Z665" s="3"/>
      <c r="AA665" s="3"/>
      <c r="AB665" s="3"/>
      <c r="AC665" s="3"/>
      <c r="AD665" s="5"/>
      <c r="AS665" s="2"/>
      <c r="BE665" s="5"/>
      <c r="BF665" s="43"/>
      <c r="BG665" s="43"/>
      <c r="BH665" s="43"/>
      <c r="BK665" s="44"/>
      <c r="BL665" s="44"/>
      <c r="BM665" s="5"/>
      <c r="BN665" s="5"/>
      <c r="BO665" s="44"/>
      <c r="BP665" s="44"/>
      <c r="BQ665" s="44"/>
      <c r="BR665" s="44"/>
    </row>
    <row r="666" spans="1:70" s="6" customForma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2"/>
      <c r="W666" s="3"/>
      <c r="X666" s="4"/>
      <c r="Y666" s="42"/>
      <c r="Z666" s="3"/>
      <c r="AA666" s="3"/>
      <c r="AB666" s="3"/>
      <c r="AC666" s="3"/>
      <c r="AD666" s="5"/>
      <c r="AS666" s="2"/>
      <c r="BE666" s="5"/>
      <c r="BF666" s="43"/>
      <c r="BG666" s="43"/>
      <c r="BH666" s="43"/>
      <c r="BK666" s="44"/>
      <c r="BL666" s="44"/>
      <c r="BM666" s="5"/>
      <c r="BN666" s="5"/>
      <c r="BO666" s="44"/>
      <c r="BP666" s="44"/>
      <c r="BQ666" s="44"/>
      <c r="BR666" s="44"/>
    </row>
    <row r="667" spans="1:70" s="6" customForma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2"/>
      <c r="W667" s="3"/>
      <c r="X667" s="4"/>
      <c r="Y667" s="42"/>
      <c r="Z667" s="3"/>
      <c r="AA667" s="3"/>
      <c r="AB667" s="3"/>
      <c r="AC667" s="3"/>
      <c r="AD667" s="5"/>
      <c r="AS667" s="2"/>
      <c r="BE667" s="5"/>
      <c r="BF667" s="43"/>
      <c r="BG667" s="43"/>
      <c r="BH667" s="43"/>
      <c r="BK667" s="44"/>
      <c r="BL667" s="44"/>
      <c r="BM667" s="5"/>
      <c r="BN667" s="5"/>
      <c r="BO667" s="44"/>
      <c r="BP667" s="44"/>
      <c r="BQ667" s="44"/>
      <c r="BR667" s="44"/>
    </row>
    <row r="668" spans="1:70" s="6" customForma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2"/>
      <c r="W668" s="3"/>
      <c r="X668" s="4"/>
      <c r="Y668" s="42"/>
      <c r="Z668" s="3"/>
      <c r="AA668" s="3"/>
      <c r="AB668" s="3"/>
      <c r="AC668" s="3"/>
      <c r="AD668" s="5"/>
      <c r="AS668" s="2"/>
      <c r="BE668" s="5"/>
      <c r="BF668" s="43"/>
      <c r="BG668" s="43"/>
      <c r="BH668" s="43"/>
      <c r="BK668" s="44"/>
      <c r="BL668" s="44"/>
      <c r="BM668" s="5"/>
      <c r="BN668" s="5"/>
      <c r="BO668" s="44"/>
      <c r="BP668" s="44"/>
      <c r="BQ668" s="44"/>
      <c r="BR668" s="44"/>
    </row>
    <row r="669" spans="1:70" s="6" customForma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2"/>
      <c r="W669" s="3"/>
      <c r="X669" s="4"/>
      <c r="Y669" s="42"/>
      <c r="Z669" s="3"/>
      <c r="AA669" s="3"/>
      <c r="AB669" s="3"/>
      <c r="AC669" s="3"/>
      <c r="AD669" s="5"/>
      <c r="AS669" s="2"/>
      <c r="BE669" s="5"/>
      <c r="BF669" s="43"/>
      <c r="BG669" s="43"/>
      <c r="BH669" s="43"/>
      <c r="BK669" s="44"/>
      <c r="BL669" s="44"/>
      <c r="BM669" s="5"/>
      <c r="BN669" s="5"/>
      <c r="BO669" s="44"/>
      <c r="BP669" s="44"/>
      <c r="BQ669" s="44"/>
      <c r="BR669" s="44"/>
    </row>
    <row r="670" spans="1:70" s="6" customForma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2"/>
      <c r="W670" s="3"/>
      <c r="X670" s="4"/>
      <c r="Y670" s="42"/>
      <c r="Z670" s="3"/>
      <c r="AA670" s="3"/>
      <c r="AB670" s="3"/>
      <c r="AC670" s="3"/>
      <c r="AD670" s="5"/>
      <c r="AS670" s="2"/>
      <c r="BE670" s="5"/>
      <c r="BF670" s="43"/>
      <c r="BG670" s="43"/>
      <c r="BH670" s="43"/>
      <c r="BK670" s="44"/>
      <c r="BL670" s="44"/>
      <c r="BM670" s="5"/>
      <c r="BN670" s="5"/>
      <c r="BO670" s="44"/>
      <c r="BP670" s="44"/>
      <c r="BQ670" s="44"/>
      <c r="BR670" s="44"/>
    </row>
    <row r="671" spans="1:70" s="6" customForma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2"/>
      <c r="W671" s="3"/>
      <c r="X671" s="4"/>
      <c r="Y671" s="42"/>
      <c r="Z671" s="3"/>
      <c r="AA671" s="3"/>
      <c r="AB671" s="3"/>
      <c r="AC671" s="3"/>
      <c r="AD671" s="5"/>
      <c r="AS671" s="2"/>
      <c r="BE671" s="5"/>
      <c r="BF671" s="43"/>
      <c r="BG671" s="43"/>
      <c r="BH671" s="43"/>
      <c r="BK671" s="44"/>
      <c r="BL671" s="44"/>
      <c r="BM671" s="5"/>
      <c r="BN671" s="5"/>
      <c r="BO671" s="44"/>
      <c r="BP671" s="44"/>
      <c r="BQ671" s="44"/>
      <c r="BR671" s="44"/>
    </row>
    <row r="672" spans="1:70" s="6" customForma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2"/>
      <c r="W672" s="3"/>
      <c r="X672" s="4"/>
      <c r="Y672" s="42"/>
      <c r="Z672" s="3"/>
      <c r="AA672" s="3"/>
      <c r="AB672" s="3"/>
      <c r="AC672" s="3"/>
      <c r="AD672" s="5"/>
      <c r="AS672" s="2"/>
      <c r="BE672" s="5"/>
      <c r="BF672" s="43"/>
      <c r="BG672" s="43"/>
      <c r="BH672" s="43"/>
      <c r="BK672" s="44"/>
      <c r="BL672" s="44"/>
      <c r="BM672" s="5"/>
      <c r="BN672" s="5"/>
      <c r="BO672" s="44"/>
      <c r="BP672" s="44"/>
      <c r="BQ672" s="44"/>
      <c r="BR672" s="44"/>
    </row>
    <row r="673" spans="1:70" s="6" customForma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2"/>
      <c r="W673" s="3"/>
      <c r="X673" s="4"/>
      <c r="Y673" s="42"/>
      <c r="Z673" s="3"/>
      <c r="AA673" s="3"/>
      <c r="AB673" s="3"/>
      <c r="AC673" s="3"/>
      <c r="AD673" s="5"/>
      <c r="AS673" s="2"/>
      <c r="BE673" s="5"/>
      <c r="BF673" s="43"/>
      <c r="BG673" s="43"/>
      <c r="BH673" s="43"/>
      <c r="BK673" s="44"/>
      <c r="BL673" s="44"/>
      <c r="BM673" s="5"/>
      <c r="BN673" s="5"/>
      <c r="BO673" s="44"/>
      <c r="BP673" s="44"/>
      <c r="BQ673" s="44"/>
      <c r="BR673" s="44"/>
    </row>
    <row r="674" spans="1:70" s="6" customForma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2"/>
      <c r="W674" s="3"/>
      <c r="X674" s="4"/>
      <c r="Y674" s="42"/>
      <c r="Z674" s="3"/>
      <c r="AA674" s="3"/>
      <c r="AB674" s="3"/>
      <c r="AC674" s="3"/>
      <c r="AD674" s="5"/>
      <c r="AS674" s="2"/>
      <c r="BE674" s="5"/>
      <c r="BF674" s="43"/>
      <c r="BG674" s="43"/>
      <c r="BH674" s="43"/>
      <c r="BK674" s="44"/>
      <c r="BL674" s="44"/>
      <c r="BM674" s="5"/>
      <c r="BN674" s="5"/>
      <c r="BO674" s="44"/>
      <c r="BP674" s="44"/>
      <c r="BQ674" s="44"/>
      <c r="BR674" s="44"/>
    </row>
    <row r="675" spans="1:70" s="6" customForma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2"/>
      <c r="W675" s="3"/>
      <c r="X675" s="4"/>
      <c r="Y675" s="42"/>
      <c r="Z675" s="3"/>
      <c r="AA675" s="3"/>
      <c r="AB675" s="3"/>
      <c r="AC675" s="3"/>
      <c r="AD675" s="5"/>
      <c r="AS675" s="2"/>
      <c r="BE675" s="5"/>
      <c r="BF675" s="43"/>
      <c r="BG675" s="43"/>
      <c r="BH675" s="43"/>
      <c r="BK675" s="44"/>
      <c r="BL675" s="44"/>
      <c r="BM675" s="5"/>
      <c r="BN675" s="5"/>
      <c r="BO675" s="44"/>
      <c r="BP675" s="44"/>
      <c r="BQ675" s="44"/>
      <c r="BR675" s="44"/>
    </row>
    <row r="676" spans="1:70" s="6" customForma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2"/>
      <c r="W676" s="3"/>
      <c r="X676" s="4"/>
      <c r="Y676" s="42"/>
      <c r="Z676" s="3"/>
      <c r="AA676" s="3"/>
      <c r="AB676" s="3"/>
      <c r="AC676" s="3"/>
      <c r="AD676" s="5"/>
      <c r="AS676" s="2"/>
      <c r="BE676" s="5"/>
      <c r="BF676" s="43"/>
      <c r="BG676" s="43"/>
      <c r="BH676" s="43"/>
      <c r="BK676" s="44"/>
      <c r="BL676" s="44"/>
      <c r="BM676" s="5"/>
      <c r="BN676" s="5"/>
      <c r="BO676" s="44"/>
      <c r="BP676" s="44"/>
      <c r="BQ676" s="44"/>
      <c r="BR676" s="44"/>
    </row>
    <row r="677" spans="1:70" s="6" customForma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2"/>
      <c r="W677" s="3"/>
      <c r="X677" s="4"/>
      <c r="Y677" s="42"/>
      <c r="Z677" s="3"/>
      <c r="AA677" s="3"/>
      <c r="AB677" s="3"/>
      <c r="AC677" s="3"/>
      <c r="AD677" s="5"/>
      <c r="AS677" s="2"/>
      <c r="BE677" s="5"/>
      <c r="BF677" s="43"/>
      <c r="BG677" s="43"/>
      <c r="BH677" s="43"/>
      <c r="BK677" s="44"/>
      <c r="BL677" s="44"/>
      <c r="BM677" s="5"/>
      <c r="BN677" s="5"/>
      <c r="BO677" s="44"/>
      <c r="BP677" s="44"/>
      <c r="BQ677" s="44"/>
      <c r="BR677" s="44"/>
    </row>
    <row r="678" spans="1:70" s="6" customForma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2"/>
      <c r="W678" s="3"/>
      <c r="X678" s="4"/>
      <c r="Y678" s="42"/>
      <c r="Z678" s="3"/>
      <c r="AA678" s="3"/>
      <c r="AB678" s="3"/>
      <c r="AC678" s="3"/>
      <c r="AD678" s="5"/>
      <c r="AS678" s="2"/>
      <c r="BE678" s="5"/>
      <c r="BF678" s="43"/>
      <c r="BG678" s="43"/>
      <c r="BH678" s="43"/>
      <c r="BK678" s="44"/>
      <c r="BL678" s="44"/>
      <c r="BM678" s="5"/>
      <c r="BN678" s="5"/>
      <c r="BO678" s="44"/>
      <c r="BP678" s="44"/>
      <c r="BQ678" s="44"/>
      <c r="BR678" s="44"/>
    </row>
    <row r="679" spans="1:70" s="6" customForma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2"/>
      <c r="W679" s="3"/>
      <c r="X679" s="4"/>
      <c r="Y679" s="42"/>
      <c r="Z679" s="3"/>
      <c r="AA679" s="3"/>
      <c r="AB679" s="3"/>
      <c r="AC679" s="3"/>
      <c r="AD679" s="5"/>
      <c r="AS679" s="2"/>
      <c r="BE679" s="5"/>
      <c r="BF679" s="43"/>
      <c r="BG679" s="43"/>
      <c r="BH679" s="43"/>
      <c r="BK679" s="44"/>
      <c r="BL679" s="44"/>
      <c r="BM679" s="5"/>
      <c r="BN679" s="5"/>
      <c r="BO679" s="44"/>
      <c r="BP679" s="44"/>
      <c r="BQ679" s="44"/>
      <c r="BR679" s="44"/>
    </row>
    <row r="680" spans="1:70" s="6" customForma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2"/>
      <c r="W680" s="3"/>
      <c r="X680" s="4"/>
      <c r="Y680" s="42"/>
      <c r="Z680" s="3"/>
      <c r="AA680" s="3"/>
      <c r="AB680" s="3"/>
      <c r="AC680" s="3"/>
      <c r="AD680" s="5"/>
      <c r="AS680" s="2"/>
      <c r="BE680" s="5"/>
      <c r="BF680" s="43"/>
      <c r="BG680" s="43"/>
      <c r="BH680" s="43"/>
      <c r="BK680" s="44"/>
      <c r="BL680" s="44"/>
      <c r="BM680" s="5"/>
      <c r="BN680" s="5"/>
      <c r="BO680" s="44"/>
      <c r="BP680" s="44"/>
      <c r="BQ680" s="44"/>
      <c r="BR680" s="44"/>
    </row>
    <row r="681" spans="1:70" s="6" customForma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2"/>
      <c r="W681" s="3"/>
      <c r="X681" s="4"/>
      <c r="Y681" s="42"/>
      <c r="Z681" s="3"/>
      <c r="AA681" s="3"/>
      <c r="AB681" s="3"/>
      <c r="AC681" s="3"/>
      <c r="AD681" s="5"/>
      <c r="AS681" s="2"/>
      <c r="BE681" s="5"/>
      <c r="BF681" s="43"/>
      <c r="BG681" s="43"/>
      <c r="BH681" s="43"/>
      <c r="BK681" s="44"/>
      <c r="BL681" s="44"/>
      <c r="BM681" s="5"/>
      <c r="BN681" s="5"/>
      <c r="BO681" s="44"/>
      <c r="BP681" s="44"/>
      <c r="BQ681" s="44"/>
      <c r="BR681" s="44"/>
    </row>
    <row r="682" spans="1:70" s="6" customForma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2"/>
      <c r="W682" s="3"/>
      <c r="X682" s="4"/>
      <c r="Y682" s="42"/>
      <c r="Z682" s="3"/>
      <c r="AA682" s="3"/>
      <c r="AB682" s="3"/>
      <c r="AC682" s="3"/>
      <c r="AD682" s="5"/>
      <c r="AS682" s="2"/>
      <c r="BE682" s="5"/>
      <c r="BF682" s="43"/>
      <c r="BG682" s="43"/>
      <c r="BH682" s="43"/>
      <c r="BK682" s="44"/>
      <c r="BL682" s="44"/>
      <c r="BM682" s="5"/>
      <c r="BN682" s="5"/>
      <c r="BO682" s="44"/>
      <c r="BP682" s="44"/>
      <c r="BQ682" s="44"/>
      <c r="BR682" s="44"/>
    </row>
    <row r="683" spans="1:70" s="6" customForma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2"/>
      <c r="W683" s="3"/>
      <c r="X683" s="4"/>
      <c r="Y683" s="42"/>
      <c r="Z683" s="3"/>
      <c r="AA683" s="3"/>
      <c r="AB683" s="3"/>
      <c r="AC683" s="3"/>
      <c r="AD683" s="5"/>
      <c r="AS683" s="2"/>
      <c r="BE683" s="5"/>
      <c r="BF683" s="43"/>
      <c r="BG683" s="43"/>
      <c r="BH683" s="43"/>
      <c r="BK683" s="44"/>
      <c r="BL683" s="44"/>
      <c r="BM683" s="5"/>
      <c r="BN683" s="5"/>
      <c r="BO683" s="44"/>
      <c r="BP683" s="44"/>
      <c r="BQ683" s="44"/>
      <c r="BR683" s="44"/>
    </row>
    <row r="684" spans="1:70" s="6" customForma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2"/>
      <c r="W684" s="3"/>
      <c r="X684" s="4"/>
      <c r="Y684" s="42"/>
      <c r="Z684" s="3"/>
      <c r="AA684" s="3"/>
      <c r="AB684" s="3"/>
      <c r="AC684" s="3"/>
      <c r="AD684" s="5"/>
      <c r="AS684" s="2"/>
      <c r="BE684" s="5"/>
      <c r="BF684" s="43"/>
      <c r="BG684" s="43"/>
      <c r="BH684" s="43"/>
      <c r="BK684" s="44"/>
      <c r="BL684" s="44"/>
      <c r="BM684" s="5"/>
      <c r="BN684" s="5"/>
      <c r="BO684" s="44"/>
      <c r="BP684" s="44"/>
      <c r="BQ684" s="44"/>
      <c r="BR684" s="44"/>
    </row>
    <row r="685" spans="1:70" s="6" customForma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2"/>
      <c r="W685" s="3"/>
      <c r="X685" s="4"/>
      <c r="Y685" s="42"/>
      <c r="Z685" s="3"/>
      <c r="AA685" s="3"/>
      <c r="AB685" s="3"/>
      <c r="AC685" s="3"/>
      <c r="AD685" s="5"/>
      <c r="AS685" s="2"/>
      <c r="BE685" s="5"/>
      <c r="BF685" s="43"/>
      <c r="BG685" s="43"/>
      <c r="BH685" s="43"/>
      <c r="BK685" s="44"/>
      <c r="BL685" s="44"/>
      <c r="BM685" s="5"/>
      <c r="BN685" s="5"/>
      <c r="BO685" s="44"/>
      <c r="BP685" s="44"/>
      <c r="BQ685" s="44"/>
      <c r="BR685" s="44"/>
    </row>
    <row r="686" spans="1:70" s="6" customForma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2"/>
      <c r="W686" s="3"/>
      <c r="X686" s="4"/>
      <c r="Y686" s="42"/>
      <c r="Z686" s="3"/>
      <c r="AA686" s="3"/>
      <c r="AB686" s="3"/>
      <c r="AC686" s="3"/>
      <c r="AD686" s="5"/>
      <c r="AS686" s="2"/>
      <c r="BE686" s="5"/>
      <c r="BF686" s="43"/>
      <c r="BG686" s="43"/>
      <c r="BH686" s="43"/>
      <c r="BK686" s="44"/>
      <c r="BL686" s="44"/>
      <c r="BM686" s="5"/>
      <c r="BN686" s="5"/>
      <c r="BO686" s="44"/>
      <c r="BP686" s="44"/>
      <c r="BQ686" s="44"/>
      <c r="BR686" s="44"/>
    </row>
    <row r="687" spans="1:70" s="6" customForma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2"/>
      <c r="W687" s="3"/>
      <c r="X687" s="4"/>
      <c r="Y687" s="42"/>
      <c r="Z687" s="3"/>
      <c r="AA687" s="3"/>
      <c r="AB687" s="3"/>
      <c r="AC687" s="3"/>
      <c r="AD687" s="5"/>
      <c r="AS687" s="2"/>
      <c r="BE687" s="5"/>
      <c r="BF687" s="43"/>
      <c r="BG687" s="43"/>
      <c r="BH687" s="43"/>
      <c r="BK687" s="44"/>
      <c r="BL687" s="44"/>
      <c r="BM687" s="5"/>
      <c r="BN687" s="5"/>
      <c r="BO687" s="44"/>
      <c r="BP687" s="44"/>
      <c r="BQ687" s="44"/>
      <c r="BR687" s="44"/>
    </row>
    <row r="688" spans="1:70" s="6" customForma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2"/>
      <c r="W688" s="3"/>
      <c r="X688" s="4"/>
      <c r="Y688" s="42"/>
      <c r="Z688" s="3"/>
      <c r="AA688" s="3"/>
      <c r="AB688" s="3"/>
      <c r="AC688" s="3"/>
      <c r="AD688" s="5"/>
      <c r="AS688" s="2"/>
      <c r="BE688" s="5"/>
      <c r="BF688" s="43"/>
      <c r="BG688" s="43"/>
      <c r="BH688" s="43"/>
      <c r="BK688" s="44"/>
      <c r="BL688" s="44"/>
      <c r="BM688" s="5"/>
      <c r="BN688" s="5"/>
      <c r="BO688" s="44"/>
      <c r="BP688" s="44"/>
      <c r="BQ688" s="44"/>
      <c r="BR688" s="44"/>
    </row>
    <row r="689" spans="1:70" s="6" customForma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2"/>
      <c r="W689" s="3"/>
      <c r="X689" s="4"/>
      <c r="Y689" s="42"/>
      <c r="Z689" s="3"/>
      <c r="AA689" s="3"/>
      <c r="AB689" s="3"/>
      <c r="AC689" s="3"/>
      <c r="AD689" s="5"/>
      <c r="AS689" s="2"/>
      <c r="BE689" s="5"/>
      <c r="BF689" s="43"/>
      <c r="BG689" s="43"/>
      <c r="BH689" s="43"/>
      <c r="BK689" s="44"/>
      <c r="BL689" s="44"/>
      <c r="BM689" s="5"/>
      <c r="BN689" s="5"/>
      <c r="BO689" s="44"/>
      <c r="BP689" s="44"/>
      <c r="BQ689" s="44"/>
      <c r="BR689" s="44"/>
    </row>
    <row r="690" spans="1:70" s="6" customForma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2"/>
      <c r="W690" s="3"/>
      <c r="X690" s="4"/>
      <c r="Y690" s="42"/>
      <c r="Z690" s="3"/>
      <c r="AA690" s="3"/>
      <c r="AB690" s="3"/>
      <c r="AC690" s="3"/>
      <c r="AD690" s="5"/>
      <c r="AS690" s="2"/>
      <c r="BE690" s="5"/>
      <c r="BF690" s="43"/>
      <c r="BG690" s="43"/>
      <c r="BH690" s="43"/>
      <c r="BK690" s="44"/>
      <c r="BL690" s="44"/>
      <c r="BM690" s="5"/>
      <c r="BN690" s="5"/>
      <c r="BO690" s="44"/>
      <c r="BP690" s="44"/>
      <c r="BQ690" s="44"/>
      <c r="BR690" s="44"/>
    </row>
    <row r="691" spans="1:70" s="6" customForma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2"/>
      <c r="W691" s="3"/>
      <c r="X691" s="4"/>
      <c r="Y691" s="42"/>
      <c r="Z691" s="3"/>
      <c r="AA691" s="3"/>
      <c r="AB691" s="3"/>
      <c r="AC691" s="3"/>
      <c r="AD691" s="5"/>
      <c r="AS691" s="2"/>
      <c r="BE691" s="5"/>
      <c r="BF691" s="43"/>
      <c r="BG691" s="43"/>
      <c r="BH691" s="43"/>
      <c r="BK691" s="44"/>
      <c r="BL691" s="44"/>
      <c r="BM691" s="5"/>
      <c r="BN691" s="5"/>
      <c r="BO691" s="44"/>
      <c r="BP691" s="44"/>
      <c r="BQ691" s="44"/>
      <c r="BR691" s="44"/>
    </row>
    <row r="692" spans="1:70" s="6" customForma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2"/>
      <c r="W692" s="3"/>
      <c r="X692" s="4"/>
      <c r="Y692" s="42"/>
      <c r="Z692" s="3"/>
      <c r="AA692" s="3"/>
      <c r="AB692" s="3"/>
      <c r="AC692" s="3"/>
      <c r="AD692" s="5"/>
      <c r="AS692" s="2"/>
      <c r="BE692" s="5"/>
      <c r="BF692" s="43"/>
      <c r="BG692" s="43"/>
      <c r="BH692" s="43"/>
      <c r="BK692" s="44"/>
      <c r="BL692" s="44"/>
      <c r="BM692" s="5"/>
      <c r="BN692" s="5"/>
      <c r="BO692" s="44"/>
      <c r="BP692" s="44"/>
      <c r="BQ692" s="44"/>
      <c r="BR692" s="44"/>
    </row>
    <row r="693" spans="1:70" s="6" customForma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2"/>
      <c r="W693" s="3"/>
      <c r="X693" s="4"/>
      <c r="Y693" s="42"/>
      <c r="Z693" s="3"/>
      <c r="AA693" s="3"/>
      <c r="AB693" s="3"/>
      <c r="AC693" s="3"/>
      <c r="AD693" s="5"/>
      <c r="AS693" s="2"/>
      <c r="BE693" s="5"/>
      <c r="BF693" s="43"/>
      <c r="BG693" s="43"/>
      <c r="BH693" s="43"/>
      <c r="BK693" s="44"/>
      <c r="BL693" s="44"/>
      <c r="BM693" s="5"/>
      <c r="BN693" s="5"/>
      <c r="BO693" s="44"/>
      <c r="BP693" s="44"/>
      <c r="BQ693" s="44"/>
      <c r="BR693" s="44"/>
    </row>
    <row r="694" spans="1:70" s="6" customForma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2"/>
      <c r="W694" s="3"/>
      <c r="X694" s="4"/>
      <c r="Y694" s="42"/>
      <c r="Z694" s="3"/>
      <c r="AA694" s="3"/>
      <c r="AB694" s="3"/>
      <c r="AC694" s="3"/>
      <c r="AD694" s="5"/>
      <c r="AS694" s="2"/>
      <c r="BE694" s="5"/>
      <c r="BF694" s="43"/>
      <c r="BG694" s="43"/>
      <c r="BH694" s="43"/>
      <c r="BK694" s="44"/>
      <c r="BL694" s="44"/>
      <c r="BM694" s="5"/>
      <c r="BN694" s="5"/>
      <c r="BO694" s="44"/>
      <c r="BP694" s="44"/>
      <c r="BQ694" s="44"/>
      <c r="BR694" s="44"/>
    </row>
    <row r="695" spans="1:70" s="6" customForma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2"/>
      <c r="W695" s="3"/>
      <c r="X695" s="4"/>
      <c r="Y695" s="42"/>
      <c r="Z695" s="3"/>
      <c r="AA695" s="3"/>
      <c r="AB695" s="3"/>
      <c r="AC695" s="3"/>
      <c r="AD695" s="5"/>
      <c r="AS695" s="2"/>
      <c r="BE695" s="5"/>
      <c r="BF695" s="43"/>
      <c r="BG695" s="43"/>
      <c r="BH695" s="43"/>
      <c r="BK695" s="44"/>
      <c r="BL695" s="44"/>
      <c r="BM695" s="5"/>
      <c r="BN695" s="5"/>
      <c r="BO695" s="44"/>
      <c r="BP695" s="44"/>
      <c r="BQ695" s="44"/>
      <c r="BR695" s="44"/>
    </row>
    <row r="696" spans="1:70" s="6" customForma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2"/>
      <c r="W696" s="3"/>
      <c r="X696" s="4"/>
      <c r="Y696" s="42"/>
      <c r="Z696" s="3"/>
      <c r="AA696" s="3"/>
      <c r="AB696" s="3"/>
      <c r="AC696" s="3"/>
      <c r="AD696" s="5"/>
      <c r="AS696" s="2"/>
      <c r="BE696" s="5"/>
      <c r="BF696" s="43"/>
      <c r="BG696" s="43"/>
      <c r="BH696" s="43"/>
      <c r="BK696" s="44"/>
      <c r="BL696" s="44"/>
      <c r="BM696" s="5"/>
      <c r="BN696" s="5"/>
      <c r="BO696" s="44"/>
      <c r="BP696" s="44"/>
      <c r="BQ696" s="44"/>
      <c r="BR696" s="44"/>
    </row>
    <row r="697" spans="1:70" s="6" customForma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2"/>
      <c r="W697" s="3"/>
      <c r="X697" s="4"/>
      <c r="Y697" s="42"/>
      <c r="Z697" s="3"/>
      <c r="AA697" s="3"/>
      <c r="AB697" s="3"/>
      <c r="AC697" s="3"/>
      <c r="AD697" s="5"/>
      <c r="AS697" s="2"/>
      <c r="BE697" s="5"/>
      <c r="BF697" s="43"/>
      <c r="BG697" s="43"/>
      <c r="BH697" s="43"/>
      <c r="BK697" s="44"/>
      <c r="BL697" s="44"/>
      <c r="BM697" s="5"/>
      <c r="BN697" s="5"/>
      <c r="BO697" s="44"/>
      <c r="BP697" s="44"/>
      <c r="BQ697" s="44"/>
      <c r="BR697" s="44"/>
    </row>
    <row r="698" spans="1:70" s="6" customForma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2"/>
      <c r="W698" s="3"/>
      <c r="X698" s="4"/>
      <c r="Y698" s="42"/>
      <c r="Z698" s="3"/>
      <c r="AA698" s="3"/>
      <c r="AB698" s="3"/>
      <c r="AC698" s="3"/>
      <c r="AD698" s="5"/>
      <c r="AS698" s="2"/>
      <c r="BE698" s="5"/>
      <c r="BF698" s="43"/>
      <c r="BG698" s="43"/>
      <c r="BH698" s="43"/>
      <c r="BK698" s="44"/>
      <c r="BL698" s="44"/>
      <c r="BM698" s="5"/>
      <c r="BN698" s="5"/>
      <c r="BO698" s="44"/>
      <c r="BP698" s="44"/>
      <c r="BQ698" s="44"/>
      <c r="BR698" s="44"/>
    </row>
    <row r="699" spans="1:70" s="6" customForma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2"/>
      <c r="W699" s="3"/>
      <c r="X699" s="4"/>
      <c r="Y699" s="42"/>
      <c r="Z699" s="3"/>
      <c r="AA699" s="3"/>
      <c r="AB699" s="3"/>
      <c r="AC699" s="3"/>
      <c r="AD699" s="5"/>
      <c r="AS699" s="2"/>
      <c r="BE699" s="5"/>
      <c r="BF699" s="43"/>
      <c r="BG699" s="43"/>
      <c r="BH699" s="43"/>
      <c r="BK699" s="44"/>
      <c r="BL699" s="44"/>
      <c r="BM699" s="5"/>
      <c r="BN699" s="5"/>
      <c r="BO699" s="44"/>
      <c r="BP699" s="44"/>
      <c r="BQ699" s="44"/>
      <c r="BR699" s="44"/>
    </row>
    <row r="700" spans="1:70" s="6" customForma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2"/>
      <c r="W700" s="3"/>
      <c r="X700" s="4"/>
      <c r="Y700" s="42"/>
      <c r="Z700" s="3"/>
      <c r="AA700" s="3"/>
      <c r="AB700" s="3"/>
      <c r="AC700" s="3"/>
      <c r="AD700" s="5"/>
      <c r="AS700" s="2"/>
      <c r="BE700" s="5"/>
      <c r="BF700" s="43"/>
      <c r="BG700" s="43"/>
      <c r="BH700" s="43"/>
      <c r="BK700" s="44"/>
      <c r="BL700" s="44"/>
      <c r="BM700" s="5"/>
      <c r="BN700" s="5"/>
      <c r="BO700" s="44"/>
      <c r="BP700" s="44"/>
      <c r="BQ700" s="44"/>
      <c r="BR700" s="44"/>
    </row>
    <row r="701" spans="1:70" s="6" customForma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2"/>
      <c r="W701" s="3"/>
      <c r="X701" s="4"/>
      <c r="Y701" s="42"/>
      <c r="Z701" s="3"/>
      <c r="AA701" s="3"/>
      <c r="AB701" s="3"/>
      <c r="AC701" s="3"/>
      <c r="AD701" s="5"/>
      <c r="AS701" s="2"/>
      <c r="BE701" s="5"/>
      <c r="BF701" s="43"/>
      <c r="BG701" s="43"/>
      <c r="BH701" s="43"/>
      <c r="BK701" s="44"/>
      <c r="BL701" s="44"/>
      <c r="BM701" s="5"/>
      <c r="BN701" s="5"/>
      <c r="BO701" s="44"/>
      <c r="BP701" s="44"/>
      <c r="BQ701" s="44"/>
      <c r="BR701" s="44"/>
    </row>
    <row r="702" spans="1:70" s="6" customForma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2"/>
      <c r="W702" s="3"/>
      <c r="X702" s="4"/>
      <c r="Y702" s="42"/>
      <c r="Z702" s="3"/>
      <c r="AA702" s="3"/>
      <c r="AB702" s="3"/>
      <c r="AC702" s="3"/>
      <c r="AD702" s="5"/>
      <c r="AS702" s="2"/>
      <c r="BE702" s="5"/>
      <c r="BF702" s="43"/>
      <c r="BG702" s="43"/>
      <c r="BH702" s="43"/>
      <c r="BK702" s="44"/>
      <c r="BL702" s="44"/>
      <c r="BM702" s="5"/>
      <c r="BN702" s="5"/>
      <c r="BO702" s="44"/>
      <c r="BP702" s="44"/>
      <c r="BQ702" s="44"/>
      <c r="BR702" s="44"/>
    </row>
    <row r="703" spans="1:70" s="6" customForma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2"/>
      <c r="W703" s="3"/>
      <c r="X703" s="4"/>
      <c r="Y703" s="42"/>
      <c r="Z703" s="3"/>
      <c r="AA703" s="3"/>
      <c r="AB703" s="3"/>
      <c r="AC703" s="3"/>
      <c r="AD703" s="5"/>
      <c r="AS703" s="2"/>
      <c r="BE703" s="5"/>
      <c r="BF703" s="43"/>
      <c r="BG703" s="43"/>
      <c r="BH703" s="43"/>
      <c r="BK703" s="44"/>
      <c r="BL703" s="44"/>
      <c r="BM703" s="5"/>
      <c r="BN703" s="5"/>
      <c r="BO703" s="44"/>
      <c r="BP703" s="44"/>
      <c r="BQ703" s="44"/>
      <c r="BR703" s="44"/>
    </row>
    <row r="704" spans="1:70" s="6" customForma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2"/>
      <c r="W704" s="3"/>
      <c r="X704" s="4"/>
      <c r="Y704" s="42"/>
      <c r="Z704" s="3"/>
      <c r="AA704" s="3"/>
      <c r="AB704" s="3"/>
      <c r="AC704" s="3"/>
      <c r="AD704" s="5"/>
      <c r="AS704" s="2"/>
      <c r="BE704" s="5"/>
      <c r="BF704" s="43"/>
      <c r="BG704" s="43"/>
      <c r="BH704" s="43"/>
      <c r="BK704" s="44"/>
      <c r="BL704" s="44"/>
      <c r="BM704" s="5"/>
      <c r="BN704" s="5"/>
      <c r="BO704" s="44"/>
      <c r="BP704" s="44"/>
      <c r="BQ704" s="44"/>
      <c r="BR704" s="44"/>
    </row>
    <row r="705" spans="1:70" s="6" customForma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2"/>
      <c r="W705" s="3"/>
      <c r="X705" s="4"/>
      <c r="Y705" s="42"/>
      <c r="Z705" s="3"/>
      <c r="AA705" s="3"/>
      <c r="AB705" s="3"/>
      <c r="AC705" s="3"/>
      <c r="AD705" s="5"/>
      <c r="AS705" s="2"/>
      <c r="BE705" s="5"/>
      <c r="BF705" s="43"/>
      <c r="BG705" s="43"/>
      <c r="BH705" s="43"/>
      <c r="BK705" s="44"/>
      <c r="BL705" s="44"/>
      <c r="BM705" s="5"/>
      <c r="BN705" s="5"/>
      <c r="BO705" s="44"/>
      <c r="BP705" s="44"/>
      <c r="BQ705" s="44"/>
      <c r="BR705" s="44"/>
    </row>
    <row r="706" spans="1:70" s="6" customForma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2"/>
      <c r="W706" s="3"/>
      <c r="X706" s="4"/>
      <c r="Y706" s="42"/>
      <c r="Z706" s="3"/>
      <c r="AA706" s="3"/>
      <c r="AB706" s="3"/>
      <c r="AC706" s="3"/>
      <c r="AD706" s="5"/>
      <c r="AS706" s="2"/>
      <c r="BE706" s="5"/>
      <c r="BF706" s="43"/>
      <c r="BG706" s="43"/>
      <c r="BH706" s="43"/>
      <c r="BK706" s="44"/>
      <c r="BL706" s="44"/>
      <c r="BM706" s="5"/>
      <c r="BN706" s="5"/>
      <c r="BO706" s="44"/>
      <c r="BP706" s="44"/>
      <c r="BQ706" s="44"/>
      <c r="BR706" s="44"/>
    </row>
    <row r="707" spans="1:70" s="6" customForma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2"/>
      <c r="W707" s="3"/>
      <c r="X707" s="4"/>
      <c r="Y707" s="42"/>
      <c r="Z707" s="3"/>
      <c r="AA707" s="3"/>
      <c r="AB707" s="3"/>
      <c r="AC707" s="3"/>
      <c r="AD707" s="5"/>
      <c r="AS707" s="2"/>
      <c r="BE707" s="5"/>
      <c r="BF707" s="43"/>
      <c r="BG707" s="43"/>
      <c r="BH707" s="43"/>
      <c r="BK707" s="44"/>
      <c r="BL707" s="44"/>
      <c r="BM707" s="5"/>
      <c r="BN707" s="5"/>
      <c r="BO707" s="44"/>
      <c r="BP707" s="44"/>
      <c r="BQ707" s="44"/>
      <c r="BR707" s="44"/>
    </row>
    <row r="708" spans="1:70" s="6" customForma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2"/>
      <c r="W708" s="3"/>
      <c r="X708" s="4"/>
      <c r="Y708" s="42"/>
      <c r="Z708" s="3"/>
      <c r="AA708" s="3"/>
      <c r="AB708" s="3"/>
      <c r="AC708" s="3"/>
      <c r="AD708" s="5"/>
      <c r="AS708" s="2"/>
      <c r="BE708" s="5"/>
      <c r="BF708" s="43"/>
      <c r="BG708" s="43"/>
      <c r="BH708" s="43"/>
      <c r="BK708" s="44"/>
      <c r="BL708" s="44"/>
      <c r="BM708" s="5"/>
      <c r="BN708" s="5"/>
      <c r="BO708" s="44"/>
      <c r="BP708" s="44"/>
      <c r="BQ708" s="44"/>
      <c r="BR708" s="44"/>
    </row>
    <row r="709" spans="1:70" s="6" customForma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2"/>
      <c r="W709" s="3"/>
      <c r="X709" s="4"/>
      <c r="Y709" s="42"/>
      <c r="Z709" s="3"/>
      <c r="AA709" s="3"/>
      <c r="AB709" s="3"/>
      <c r="AC709" s="3"/>
      <c r="AD709" s="5"/>
      <c r="AS709" s="2"/>
      <c r="BE709" s="5"/>
      <c r="BF709" s="43"/>
      <c r="BG709" s="43"/>
      <c r="BH709" s="43"/>
      <c r="BK709" s="44"/>
      <c r="BL709" s="44"/>
      <c r="BM709" s="5"/>
      <c r="BN709" s="5"/>
      <c r="BO709" s="44"/>
      <c r="BP709" s="44"/>
      <c r="BQ709" s="44"/>
      <c r="BR709" s="44"/>
    </row>
    <row r="710" spans="1:70" s="6" customForma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2"/>
      <c r="W710" s="3"/>
      <c r="X710" s="4"/>
      <c r="Y710" s="42"/>
      <c r="Z710" s="3"/>
      <c r="AA710" s="3"/>
      <c r="AB710" s="3"/>
      <c r="AC710" s="3"/>
      <c r="AD710" s="5"/>
      <c r="AS710" s="2"/>
      <c r="BE710" s="5"/>
      <c r="BF710" s="43"/>
      <c r="BG710" s="43"/>
      <c r="BH710" s="43"/>
      <c r="BK710" s="44"/>
      <c r="BL710" s="44"/>
      <c r="BM710" s="5"/>
      <c r="BN710" s="5"/>
      <c r="BO710" s="44"/>
      <c r="BP710" s="44"/>
      <c r="BQ710" s="44"/>
      <c r="BR710" s="44"/>
    </row>
    <row r="711" spans="1:70" s="6" customForma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2"/>
      <c r="W711" s="3"/>
      <c r="X711" s="4"/>
      <c r="Y711" s="42"/>
      <c r="Z711" s="3"/>
      <c r="AA711" s="3"/>
      <c r="AB711" s="3"/>
      <c r="AC711" s="3"/>
      <c r="AD711" s="5"/>
      <c r="AS711" s="2"/>
      <c r="BE711" s="5"/>
      <c r="BF711" s="43"/>
      <c r="BG711" s="43"/>
      <c r="BH711" s="43"/>
      <c r="BK711" s="44"/>
      <c r="BL711" s="44"/>
      <c r="BM711" s="5"/>
      <c r="BN711" s="5"/>
      <c r="BO711" s="44"/>
      <c r="BP711" s="44"/>
      <c r="BQ711" s="44"/>
      <c r="BR711" s="44"/>
    </row>
    <row r="712" spans="1:70" s="6" customForma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2"/>
      <c r="W712" s="3"/>
      <c r="X712" s="4"/>
      <c r="Y712" s="42"/>
      <c r="Z712" s="3"/>
      <c r="AA712" s="3"/>
      <c r="AB712" s="3"/>
      <c r="AC712" s="3"/>
      <c r="AD712" s="5"/>
      <c r="AS712" s="2"/>
      <c r="BE712" s="5"/>
      <c r="BF712" s="43"/>
      <c r="BG712" s="43"/>
      <c r="BH712" s="43"/>
      <c r="BK712" s="44"/>
      <c r="BL712" s="44"/>
      <c r="BM712" s="5"/>
      <c r="BN712" s="5"/>
      <c r="BO712" s="44"/>
      <c r="BP712" s="44"/>
      <c r="BQ712" s="44"/>
      <c r="BR712" s="44"/>
    </row>
    <row r="713" spans="1:70" s="6" customForma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2"/>
      <c r="W713" s="3"/>
      <c r="X713" s="4"/>
      <c r="Y713" s="42"/>
      <c r="Z713" s="3"/>
      <c r="AA713" s="3"/>
      <c r="AB713" s="3"/>
      <c r="AC713" s="3"/>
      <c r="AD713" s="5"/>
      <c r="AS713" s="2"/>
      <c r="BE713" s="5"/>
      <c r="BF713" s="43"/>
      <c r="BG713" s="43"/>
      <c r="BH713" s="43"/>
      <c r="BK713" s="44"/>
      <c r="BL713" s="44"/>
      <c r="BM713" s="5"/>
      <c r="BN713" s="5"/>
      <c r="BO713" s="44"/>
      <c r="BP713" s="44"/>
      <c r="BQ713" s="44"/>
      <c r="BR713" s="44"/>
    </row>
    <row r="714" spans="1:70" s="6" customForma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2"/>
      <c r="W714" s="3"/>
      <c r="X714" s="4"/>
      <c r="Y714" s="42"/>
      <c r="Z714" s="3"/>
      <c r="AA714" s="3"/>
      <c r="AB714" s="3"/>
      <c r="AC714" s="3"/>
      <c r="AD714" s="5"/>
      <c r="AS714" s="2"/>
      <c r="BE714" s="5"/>
      <c r="BF714" s="43"/>
      <c r="BG714" s="43"/>
      <c r="BH714" s="43"/>
      <c r="BK714" s="44"/>
      <c r="BL714" s="44"/>
      <c r="BM714" s="5"/>
      <c r="BN714" s="5"/>
      <c r="BO714" s="44"/>
      <c r="BP714" s="44"/>
      <c r="BQ714" s="44"/>
      <c r="BR714" s="44"/>
    </row>
    <row r="715" spans="1:70" s="6" customForma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2"/>
      <c r="W715" s="3"/>
      <c r="X715" s="4"/>
      <c r="Y715" s="42"/>
      <c r="Z715" s="3"/>
      <c r="AA715" s="3"/>
      <c r="AB715" s="3"/>
      <c r="AC715" s="3"/>
      <c r="AD715" s="5"/>
      <c r="AS715" s="2"/>
      <c r="BE715" s="5"/>
      <c r="BF715" s="43"/>
      <c r="BG715" s="43"/>
      <c r="BH715" s="43"/>
      <c r="BK715" s="44"/>
      <c r="BL715" s="44"/>
      <c r="BM715" s="5"/>
      <c r="BN715" s="5"/>
      <c r="BO715" s="44"/>
      <c r="BP715" s="44"/>
      <c r="BQ715" s="44"/>
      <c r="BR715" s="44"/>
    </row>
    <row r="716" spans="1:70" s="6" customForma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2"/>
      <c r="W716" s="3"/>
      <c r="X716" s="4"/>
      <c r="Y716" s="42"/>
      <c r="Z716" s="3"/>
      <c r="AA716" s="3"/>
      <c r="AB716" s="3"/>
      <c r="AC716" s="3"/>
      <c r="AD716" s="5"/>
      <c r="AS716" s="2"/>
      <c r="BE716" s="5"/>
      <c r="BF716" s="43"/>
      <c r="BG716" s="43"/>
      <c r="BH716" s="43"/>
      <c r="BK716" s="44"/>
      <c r="BL716" s="44"/>
      <c r="BM716" s="5"/>
      <c r="BN716" s="5"/>
      <c r="BO716" s="44"/>
      <c r="BP716" s="44"/>
      <c r="BQ716" s="44"/>
      <c r="BR716" s="44"/>
    </row>
    <row r="717" spans="1:70" s="6" customForma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2"/>
      <c r="W717" s="3"/>
      <c r="X717" s="4"/>
      <c r="Y717" s="42"/>
      <c r="Z717" s="3"/>
      <c r="AA717" s="3"/>
      <c r="AB717" s="3"/>
      <c r="AC717" s="3"/>
      <c r="AD717" s="5"/>
      <c r="AS717" s="2"/>
      <c r="BE717" s="5"/>
      <c r="BF717" s="43"/>
      <c r="BG717" s="43"/>
      <c r="BH717" s="43"/>
      <c r="BK717" s="44"/>
      <c r="BL717" s="44"/>
      <c r="BM717" s="5"/>
      <c r="BN717" s="5"/>
      <c r="BO717" s="44"/>
      <c r="BP717" s="44"/>
      <c r="BQ717" s="44"/>
      <c r="BR717" s="44"/>
    </row>
    <row r="718" spans="1:70" s="6" customForma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2"/>
      <c r="W718" s="3"/>
      <c r="X718" s="4"/>
      <c r="Y718" s="42"/>
      <c r="Z718" s="3"/>
      <c r="AA718" s="3"/>
      <c r="AB718" s="3"/>
      <c r="AC718" s="3"/>
      <c r="AD718" s="5"/>
      <c r="AS718" s="2"/>
      <c r="BE718" s="5"/>
      <c r="BF718" s="43"/>
      <c r="BG718" s="43"/>
      <c r="BH718" s="43"/>
      <c r="BK718" s="44"/>
      <c r="BL718" s="44"/>
      <c r="BM718" s="5"/>
      <c r="BN718" s="5"/>
      <c r="BO718" s="44"/>
      <c r="BP718" s="44"/>
      <c r="BQ718" s="44"/>
      <c r="BR718" s="44"/>
    </row>
    <row r="719" spans="1:70" s="6" customForma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2"/>
      <c r="W719" s="3"/>
      <c r="X719" s="4"/>
      <c r="Y719" s="42"/>
      <c r="Z719" s="3"/>
      <c r="AA719" s="3"/>
      <c r="AB719" s="3"/>
      <c r="AC719" s="3"/>
      <c r="AD719" s="5"/>
      <c r="AS719" s="2"/>
      <c r="BE719" s="5"/>
      <c r="BF719" s="43"/>
      <c r="BG719" s="43"/>
      <c r="BH719" s="43"/>
      <c r="BK719" s="44"/>
      <c r="BL719" s="44"/>
      <c r="BM719" s="5"/>
      <c r="BN719" s="5"/>
      <c r="BO719" s="44"/>
      <c r="BP719" s="44"/>
      <c r="BQ719" s="44"/>
      <c r="BR719" s="44"/>
    </row>
    <row r="720" spans="1:70" s="6" customForma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2"/>
      <c r="W720" s="3"/>
      <c r="X720" s="4"/>
      <c r="Y720" s="42"/>
      <c r="Z720" s="3"/>
      <c r="AA720" s="3"/>
      <c r="AB720" s="3"/>
      <c r="AC720" s="3"/>
      <c r="AD720" s="5"/>
      <c r="AS720" s="2"/>
      <c r="BE720" s="5"/>
      <c r="BF720" s="43"/>
      <c r="BG720" s="43"/>
      <c r="BH720" s="43"/>
      <c r="BK720" s="44"/>
      <c r="BL720" s="44"/>
      <c r="BM720" s="5"/>
      <c r="BN720" s="5"/>
      <c r="BO720" s="44"/>
      <c r="BP720" s="44"/>
      <c r="BQ720" s="44"/>
      <c r="BR720" s="44"/>
    </row>
    <row r="721" spans="1:70" s="6" customForma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2"/>
      <c r="W721" s="3"/>
      <c r="X721" s="4"/>
      <c r="Y721" s="42"/>
      <c r="Z721" s="3"/>
      <c r="AA721" s="3"/>
      <c r="AB721" s="3"/>
      <c r="AC721" s="3"/>
      <c r="AD721" s="5"/>
      <c r="AS721" s="2"/>
      <c r="BE721" s="5"/>
      <c r="BF721" s="43"/>
      <c r="BG721" s="43"/>
      <c r="BH721" s="43"/>
      <c r="BK721" s="44"/>
      <c r="BL721" s="44"/>
      <c r="BM721" s="5"/>
      <c r="BN721" s="5"/>
      <c r="BO721" s="44"/>
      <c r="BP721" s="44"/>
      <c r="BQ721" s="44"/>
      <c r="BR721" s="44"/>
    </row>
    <row r="722" spans="1:70" s="6" customForma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2"/>
      <c r="W722" s="3"/>
      <c r="X722" s="4"/>
      <c r="Y722" s="42"/>
      <c r="Z722" s="3"/>
      <c r="AA722" s="3"/>
      <c r="AB722" s="3"/>
      <c r="AC722" s="3"/>
      <c r="AD722" s="5"/>
      <c r="AS722" s="2"/>
      <c r="BE722" s="5"/>
      <c r="BF722" s="43"/>
      <c r="BG722" s="43"/>
      <c r="BH722" s="43"/>
      <c r="BK722" s="44"/>
      <c r="BL722" s="44"/>
      <c r="BM722" s="5"/>
      <c r="BN722" s="5"/>
      <c r="BO722" s="44"/>
      <c r="BP722" s="44"/>
      <c r="BQ722" s="44"/>
      <c r="BR722" s="44"/>
    </row>
    <row r="723" spans="1:70" s="6" customForma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2"/>
      <c r="W723" s="3"/>
      <c r="X723" s="4"/>
      <c r="Y723" s="42"/>
      <c r="Z723" s="3"/>
      <c r="AA723" s="3"/>
      <c r="AB723" s="3"/>
      <c r="AC723" s="3"/>
      <c r="AD723" s="5"/>
      <c r="AS723" s="2"/>
      <c r="BE723" s="5"/>
      <c r="BF723" s="43"/>
      <c r="BG723" s="43"/>
      <c r="BH723" s="43"/>
      <c r="BK723" s="44"/>
      <c r="BL723" s="44"/>
      <c r="BM723" s="5"/>
      <c r="BN723" s="5"/>
      <c r="BO723" s="44"/>
      <c r="BP723" s="44"/>
      <c r="BQ723" s="44"/>
      <c r="BR723" s="44"/>
    </row>
    <row r="724" spans="1:70" s="6" customForma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2"/>
      <c r="W724" s="3"/>
      <c r="X724" s="4"/>
      <c r="Y724" s="42"/>
      <c r="Z724" s="3"/>
      <c r="AA724" s="3"/>
      <c r="AB724" s="3"/>
      <c r="AC724" s="3"/>
      <c r="AD724" s="5"/>
      <c r="AS724" s="2"/>
      <c r="BE724" s="5"/>
      <c r="BF724" s="43"/>
      <c r="BG724" s="43"/>
      <c r="BH724" s="43"/>
      <c r="BK724" s="44"/>
      <c r="BL724" s="44"/>
      <c r="BM724" s="5"/>
      <c r="BN724" s="5"/>
      <c r="BO724" s="44"/>
      <c r="BP724" s="44"/>
      <c r="BQ724" s="44"/>
      <c r="BR724" s="44"/>
    </row>
    <row r="725" spans="1:70" s="6" customForma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2"/>
      <c r="W725" s="3"/>
      <c r="X725" s="4"/>
      <c r="Y725" s="42"/>
      <c r="Z725" s="3"/>
      <c r="AA725" s="3"/>
      <c r="AB725" s="3"/>
      <c r="AC725" s="3"/>
      <c r="AD725" s="5"/>
      <c r="AS725" s="2"/>
      <c r="BE725" s="5"/>
      <c r="BF725" s="43"/>
      <c r="BG725" s="43"/>
      <c r="BH725" s="43"/>
      <c r="BK725" s="44"/>
      <c r="BL725" s="44"/>
      <c r="BM725" s="5"/>
      <c r="BN725" s="5"/>
      <c r="BO725" s="44"/>
      <c r="BP725" s="44"/>
      <c r="BQ725" s="44"/>
      <c r="BR725" s="44"/>
    </row>
    <row r="726" spans="1:70" s="6" customForma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2"/>
      <c r="W726" s="3"/>
      <c r="X726" s="4"/>
      <c r="Y726" s="42"/>
      <c r="Z726" s="3"/>
      <c r="AA726" s="3"/>
      <c r="AB726" s="3"/>
      <c r="AC726" s="3"/>
      <c r="AD726" s="5"/>
      <c r="AS726" s="2"/>
      <c r="BE726" s="5"/>
      <c r="BF726" s="43"/>
      <c r="BG726" s="43"/>
      <c r="BH726" s="43"/>
      <c r="BK726" s="44"/>
      <c r="BL726" s="44"/>
      <c r="BM726" s="5"/>
      <c r="BN726" s="5"/>
      <c r="BO726" s="44"/>
      <c r="BP726" s="44"/>
      <c r="BQ726" s="44"/>
      <c r="BR726" s="44"/>
    </row>
    <row r="727" spans="1:70" s="6" customForma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2"/>
      <c r="W727" s="3"/>
      <c r="X727" s="4"/>
      <c r="Y727" s="42"/>
      <c r="Z727" s="3"/>
      <c r="AA727" s="3"/>
      <c r="AB727" s="3"/>
      <c r="AC727" s="3"/>
      <c r="AD727" s="5"/>
      <c r="AS727" s="2"/>
      <c r="BE727" s="5"/>
      <c r="BF727" s="43"/>
      <c r="BG727" s="43"/>
      <c r="BH727" s="43"/>
      <c r="BK727" s="44"/>
      <c r="BL727" s="44"/>
      <c r="BM727" s="5"/>
      <c r="BN727" s="5"/>
      <c r="BO727" s="44"/>
      <c r="BP727" s="44"/>
      <c r="BQ727" s="44"/>
      <c r="BR727" s="44"/>
    </row>
    <row r="728" spans="1:70" s="6" customForma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2"/>
      <c r="W728" s="3"/>
      <c r="X728" s="4"/>
      <c r="Y728" s="42"/>
      <c r="Z728" s="3"/>
      <c r="AA728" s="3"/>
      <c r="AB728" s="3"/>
      <c r="AC728" s="3"/>
      <c r="AD728" s="5"/>
      <c r="AS728" s="2"/>
      <c r="BE728" s="5"/>
      <c r="BF728" s="43"/>
      <c r="BG728" s="43"/>
      <c r="BH728" s="43"/>
      <c r="BK728" s="44"/>
      <c r="BL728" s="44"/>
      <c r="BM728" s="5"/>
      <c r="BN728" s="5"/>
      <c r="BO728" s="44"/>
      <c r="BP728" s="44"/>
      <c r="BQ728" s="44"/>
      <c r="BR728" s="44"/>
    </row>
    <row r="729" spans="1:70" s="6" customForma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2"/>
      <c r="W729" s="3"/>
      <c r="X729" s="4"/>
      <c r="Y729" s="42"/>
      <c r="Z729" s="3"/>
      <c r="AA729" s="3"/>
      <c r="AB729" s="3"/>
      <c r="AC729" s="3"/>
      <c r="AD729" s="5"/>
      <c r="AS729" s="2"/>
      <c r="BE729" s="5"/>
      <c r="BF729" s="43"/>
      <c r="BG729" s="43"/>
      <c r="BH729" s="43"/>
      <c r="BK729" s="44"/>
      <c r="BL729" s="44"/>
      <c r="BM729" s="5"/>
      <c r="BN729" s="5"/>
      <c r="BO729" s="44"/>
      <c r="BP729" s="44"/>
      <c r="BQ729" s="44"/>
      <c r="BR729" s="44"/>
    </row>
    <row r="730" spans="1:70" s="6" customForma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2"/>
      <c r="W730" s="3"/>
      <c r="X730" s="4"/>
      <c r="Y730" s="42"/>
      <c r="Z730" s="3"/>
      <c r="AA730" s="3"/>
      <c r="AB730" s="3"/>
      <c r="AC730" s="3"/>
      <c r="AD730" s="5"/>
      <c r="AS730" s="2"/>
      <c r="BE730" s="5"/>
      <c r="BF730" s="43"/>
      <c r="BG730" s="43"/>
      <c r="BH730" s="43"/>
      <c r="BK730" s="44"/>
      <c r="BL730" s="44"/>
      <c r="BM730" s="5"/>
      <c r="BN730" s="5"/>
      <c r="BO730" s="44"/>
      <c r="BP730" s="44"/>
      <c r="BQ730" s="44"/>
      <c r="BR730" s="44"/>
    </row>
    <row r="731" spans="1:70" s="6" customForma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2"/>
      <c r="W731" s="3"/>
      <c r="X731" s="4"/>
      <c r="Y731" s="42"/>
      <c r="Z731" s="3"/>
      <c r="AA731" s="3"/>
      <c r="AB731" s="3"/>
      <c r="AC731" s="3"/>
      <c r="AD731" s="5"/>
      <c r="AS731" s="2"/>
      <c r="BE731" s="5"/>
      <c r="BF731" s="43"/>
      <c r="BG731" s="43"/>
      <c r="BH731" s="43"/>
      <c r="BK731" s="44"/>
      <c r="BL731" s="44"/>
      <c r="BM731" s="5"/>
      <c r="BN731" s="5"/>
      <c r="BO731" s="44"/>
      <c r="BP731" s="44"/>
      <c r="BQ731" s="44"/>
      <c r="BR731" s="44"/>
    </row>
    <row r="732" spans="1:70" s="6" customForma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2"/>
      <c r="W732" s="3"/>
      <c r="X732" s="4"/>
      <c r="Y732" s="42"/>
      <c r="Z732" s="3"/>
      <c r="AA732" s="3"/>
      <c r="AB732" s="3"/>
      <c r="AC732" s="3"/>
      <c r="AD732" s="5"/>
      <c r="AS732" s="2"/>
      <c r="BE732" s="5"/>
      <c r="BF732" s="43"/>
      <c r="BG732" s="43"/>
      <c r="BH732" s="43"/>
      <c r="BK732" s="44"/>
      <c r="BL732" s="44"/>
      <c r="BM732" s="5"/>
      <c r="BN732" s="5"/>
      <c r="BO732" s="44"/>
      <c r="BP732" s="44"/>
      <c r="BQ732" s="44"/>
      <c r="BR732" s="44"/>
    </row>
    <row r="733" spans="1:70" s="6" customForma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2"/>
      <c r="W733" s="3"/>
      <c r="X733" s="4"/>
      <c r="Y733" s="42"/>
      <c r="Z733" s="3"/>
      <c r="AA733" s="3"/>
      <c r="AB733" s="3"/>
      <c r="AC733" s="3"/>
      <c r="AD733" s="5"/>
      <c r="AS733" s="2"/>
      <c r="BE733" s="5"/>
      <c r="BF733" s="43"/>
      <c r="BG733" s="43"/>
      <c r="BH733" s="43"/>
      <c r="BK733" s="44"/>
      <c r="BL733" s="44"/>
      <c r="BM733" s="5"/>
      <c r="BN733" s="5"/>
      <c r="BO733" s="44"/>
      <c r="BP733" s="44"/>
      <c r="BQ733" s="44"/>
      <c r="BR733" s="44"/>
    </row>
    <row r="734" spans="1:70" s="6" customForma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2"/>
      <c r="W734" s="3"/>
      <c r="X734" s="4"/>
      <c r="Y734" s="42"/>
      <c r="Z734" s="3"/>
      <c r="AA734" s="3"/>
      <c r="AB734" s="3"/>
      <c r="AC734" s="3"/>
      <c r="AD734" s="5"/>
      <c r="AS734" s="2"/>
      <c r="BE734" s="5"/>
      <c r="BF734" s="43"/>
      <c r="BG734" s="43"/>
      <c r="BH734" s="43"/>
      <c r="BK734" s="44"/>
      <c r="BL734" s="44"/>
      <c r="BM734" s="5"/>
      <c r="BN734" s="5"/>
      <c r="BO734" s="44"/>
      <c r="BP734" s="44"/>
      <c r="BQ734" s="44"/>
      <c r="BR734" s="44"/>
    </row>
    <row r="735" spans="1:70" s="6" customForma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2"/>
      <c r="W735" s="3"/>
      <c r="X735" s="4"/>
      <c r="Y735" s="42"/>
      <c r="Z735" s="3"/>
      <c r="AA735" s="3"/>
      <c r="AB735" s="3"/>
      <c r="AC735" s="3"/>
      <c r="AD735" s="5"/>
      <c r="AS735" s="2"/>
      <c r="BE735" s="5"/>
      <c r="BF735" s="43"/>
      <c r="BG735" s="43"/>
      <c r="BH735" s="43"/>
      <c r="BK735" s="44"/>
      <c r="BL735" s="44"/>
      <c r="BM735" s="5"/>
      <c r="BN735" s="5"/>
      <c r="BO735" s="44"/>
      <c r="BP735" s="44"/>
      <c r="BQ735" s="44"/>
      <c r="BR735" s="44"/>
    </row>
    <row r="736" spans="1:70" s="6" customForma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2"/>
      <c r="W736" s="3"/>
      <c r="X736" s="4"/>
      <c r="Y736" s="42"/>
      <c r="Z736" s="3"/>
      <c r="AA736" s="3"/>
      <c r="AB736" s="3"/>
      <c r="AC736" s="3"/>
      <c r="AD736" s="5"/>
      <c r="AS736" s="2"/>
      <c r="BE736" s="5"/>
      <c r="BF736" s="43"/>
      <c r="BG736" s="43"/>
      <c r="BH736" s="43"/>
      <c r="BK736" s="44"/>
      <c r="BL736" s="44"/>
      <c r="BM736" s="5"/>
      <c r="BN736" s="5"/>
      <c r="BO736" s="44"/>
      <c r="BP736" s="44"/>
      <c r="BQ736" s="44"/>
      <c r="BR736" s="44"/>
    </row>
    <row r="737" spans="1:70" s="6" customForma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2"/>
      <c r="W737" s="3"/>
      <c r="X737" s="4"/>
      <c r="Y737" s="42"/>
      <c r="Z737" s="3"/>
      <c r="AA737" s="3"/>
      <c r="AB737" s="3"/>
      <c r="AC737" s="3"/>
      <c r="AD737" s="5"/>
      <c r="AS737" s="2"/>
      <c r="BE737" s="5"/>
      <c r="BF737" s="43"/>
      <c r="BG737" s="43"/>
      <c r="BH737" s="43"/>
      <c r="BK737" s="44"/>
      <c r="BL737" s="44"/>
      <c r="BM737" s="5"/>
      <c r="BN737" s="5"/>
      <c r="BO737" s="44"/>
      <c r="BP737" s="44"/>
      <c r="BQ737" s="44"/>
      <c r="BR737" s="44"/>
    </row>
    <row r="738" spans="1:70" s="6" customForma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2"/>
      <c r="W738" s="3"/>
      <c r="X738" s="4"/>
      <c r="Y738" s="42"/>
      <c r="Z738" s="3"/>
      <c r="AA738" s="3"/>
      <c r="AB738" s="3"/>
      <c r="AC738" s="3"/>
      <c r="AD738" s="5"/>
      <c r="AS738" s="2"/>
      <c r="BE738" s="5"/>
      <c r="BF738" s="43"/>
      <c r="BG738" s="43"/>
      <c r="BH738" s="43"/>
      <c r="BK738" s="44"/>
      <c r="BL738" s="44"/>
      <c r="BM738" s="5"/>
      <c r="BN738" s="5"/>
      <c r="BO738" s="44"/>
      <c r="BP738" s="44"/>
      <c r="BQ738" s="44"/>
      <c r="BR738" s="44"/>
    </row>
    <row r="739" spans="1:70" s="6" customForma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2"/>
      <c r="W739" s="3"/>
      <c r="X739" s="4"/>
      <c r="Y739" s="42"/>
      <c r="Z739" s="3"/>
      <c r="AA739" s="3"/>
      <c r="AB739" s="3"/>
      <c r="AC739" s="3"/>
      <c r="AD739" s="5"/>
      <c r="AS739" s="2"/>
      <c r="BE739" s="5"/>
      <c r="BF739" s="43"/>
      <c r="BG739" s="43"/>
      <c r="BH739" s="43"/>
      <c r="BK739" s="44"/>
      <c r="BL739" s="44"/>
      <c r="BM739" s="5"/>
      <c r="BN739" s="5"/>
      <c r="BO739" s="44"/>
      <c r="BP739" s="44"/>
      <c r="BQ739" s="44"/>
      <c r="BR739" s="44"/>
    </row>
    <row r="740" spans="1:70" s="6" customForma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2"/>
      <c r="W740" s="3"/>
      <c r="X740" s="4"/>
      <c r="Y740" s="42"/>
      <c r="Z740" s="3"/>
      <c r="AA740" s="3"/>
      <c r="AB740" s="3"/>
      <c r="AC740" s="3"/>
      <c r="AD740" s="5"/>
      <c r="AS740" s="2"/>
      <c r="BE740" s="5"/>
      <c r="BF740" s="43"/>
      <c r="BG740" s="43"/>
      <c r="BH740" s="43"/>
      <c r="BK740" s="44"/>
      <c r="BL740" s="44"/>
      <c r="BM740" s="5"/>
      <c r="BN740" s="5"/>
      <c r="BO740" s="44"/>
      <c r="BP740" s="44"/>
      <c r="BQ740" s="44"/>
      <c r="BR740" s="44"/>
    </row>
    <row r="741" spans="1:70" s="6" customForma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2"/>
      <c r="W741" s="3"/>
      <c r="X741" s="4"/>
      <c r="Y741" s="42"/>
      <c r="Z741" s="3"/>
      <c r="AA741" s="3"/>
      <c r="AB741" s="3"/>
      <c r="AC741" s="3"/>
      <c r="AD741" s="5"/>
      <c r="AS741" s="2"/>
      <c r="BE741" s="5"/>
      <c r="BF741" s="43"/>
      <c r="BG741" s="43"/>
      <c r="BH741" s="43"/>
      <c r="BK741" s="44"/>
      <c r="BL741" s="44"/>
      <c r="BM741" s="5"/>
      <c r="BN741" s="5"/>
      <c r="BO741" s="44"/>
      <c r="BP741" s="44"/>
      <c r="BQ741" s="44"/>
      <c r="BR741" s="44"/>
    </row>
    <row r="742" spans="1:70" s="6" customForma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2"/>
      <c r="W742" s="3"/>
      <c r="X742" s="4"/>
      <c r="Y742" s="42"/>
      <c r="Z742" s="3"/>
      <c r="AA742" s="3"/>
      <c r="AB742" s="3"/>
      <c r="AC742" s="3"/>
      <c r="AD742" s="5"/>
      <c r="AS742" s="2"/>
      <c r="BE742" s="5"/>
      <c r="BF742" s="43"/>
      <c r="BG742" s="43"/>
      <c r="BH742" s="43"/>
      <c r="BK742" s="44"/>
      <c r="BL742" s="44"/>
      <c r="BM742" s="5"/>
      <c r="BN742" s="5"/>
      <c r="BO742" s="44"/>
      <c r="BP742" s="44"/>
      <c r="BQ742" s="44"/>
      <c r="BR742" s="44"/>
    </row>
    <row r="743" spans="1:70" s="6" customForma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2"/>
      <c r="W743" s="3"/>
      <c r="X743" s="4"/>
      <c r="Y743" s="42"/>
      <c r="Z743" s="3"/>
      <c r="AA743" s="3"/>
      <c r="AB743" s="3"/>
      <c r="AC743" s="3"/>
      <c r="AD743" s="5"/>
      <c r="AS743" s="2"/>
      <c r="BE743" s="5"/>
      <c r="BF743" s="43"/>
      <c r="BG743" s="43"/>
      <c r="BH743" s="43"/>
      <c r="BK743" s="44"/>
      <c r="BL743" s="44"/>
      <c r="BM743" s="5"/>
      <c r="BN743" s="5"/>
      <c r="BO743" s="44"/>
      <c r="BP743" s="44"/>
      <c r="BQ743" s="44"/>
      <c r="BR743" s="44"/>
    </row>
    <row r="744" spans="1:70" s="6" customForma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2"/>
      <c r="W744" s="3"/>
      <c r="X744" s="4"/>
      <c r="Y744" s="42"/>
      <c r="Z744" s="3"/>
      <c r="AA744" s="3"/>
      <c r="AB744" s="3"/>
      <c r="AC744" s="3"/>
      <c r="AD744" s="5"/>
      <c r="AS744" s="2"/>
      <c r="BE744" s="5"/>
      <c r="BF744" s="43"/>
      <c r="BG744" s="43"/>
      <c r="BH744" s="43"/>
      <c r="BK744" s="44"/>
      <c r="BL744" s="44"/>
      <c r="BM744" s="5"/>
      <c r="BN744" s="5"/>
      <c r="BO744" s="44"/>
      <c r="BP744" s="44"/>
      <c r="BQ744" s="44"/>
      <c r="BR744" s="44"/>
    </row>
    <row r="745" spans="1:70" s="6" customForma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2"/>
      <c r="W745" s="3"/>
      <c r="X745" s="4"/>
      <c r="Y745" s="42"/>
      <c r="Z745" s="3"/>
      <c r="AA745" s="3"/>
      <c r="AB745" s="3"/>
      <c r="AC745" s="3"/>
      <c r="AD745" s="5"/>
      <c r="AS745" s="2"/>
      <c r="BE745" s="5"/>
      <c r="BF745" s="43"/>
      <c r="BG745" s="43"/>
      <c r="BH745" s="43"/>
      <c r="BK745" s="44"/>
      <c r="BL745" s="44"/>
      <c r="BM745" s="5"/>
      <c r="BN745" s="5"/>
      <c r="BO745" s="44"/>
      <c r="BP745" s="44"/>
      <c r="BQ745" s="44"/>
      <c r="BR745" s="44"/>
    </row>
    <row r="746" spans="1:70" s="6" customForma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2"/>
      <c r="W746" s="3"/>
      <c r="X746" s="4"/>
      <c r="Y746" s="42"/>
      <c r="Z746" s="3"/>
      <c r="AA746" s="3"/>
      <c r="AB746" s="3"/>
      <c r="AC746" s="3"/>
      <c r="AD746" s="5"/>
      <c r="AS746" s="2"/>
      <c r="BE746" s="5"/>
      <c r="BF746" s="43"/>
      <c r="BG746" s="43"/>
      <c r="BH746" s="43"/>
      <c r="BK746" s="44"/>
      <c r="BL746" s="44"/>
      <c r="BM746" s="5"/>
      <c r="BN746" s="5"/>
      <c r="BO746" s="44"/>
      <c r="BP746" s="44"/>
      <c r="BQ746" s="44"/>
      <c r="BR746" s="44"/>
    </row>
    <row r="747" spans="1:70" s="6" customForma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2"/>
      <c r="W747" s="3"/>
      <c r="X747" s="4"/>
      <c r="Y747" s="42"/>
      <c r="Z747" s="3"/>
      <c r="AA747" s="3"/>
      <c r="AB747" s="3"/>
      <c r="AC747" s="3"/>
      <c r="AD747" s="5"/>
      <c r="AS747" s="2"/>
      <c r="BE747" s="5"/>
      <c r="BF747" s="43"/>
      <c r="BG747" s="43"/>
      <c r="BH747" s="43"/>
      <c r="BK747" s="44"/>
      <c r="BL747" s="44"/>
      <c r="BM747" s="5"/>
      <c r="BN747" s="5"/>
      <c r="BO747" s="44"/>
      <c r="BP747" s="44"/>
      <c r="BQ747" s="44"/>
      <c r="BR747" s="44"/>
    </row>
    <row r="748" spans="1:70" s="6" customForma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2"/>
      <c r="W748" s="3"/>
      <c r="X748" s="4"/>
      <c r="Y748" s="42"/>
      <c r="Z748" s="3"/>
      <c r="AA748" s="3"/>
      <c r="AB748" s="3"/>
      <c r="AC748" s="3"/>
      <c r="AD748" s="5"/>
      <c r="AS748" s="2"/>
      <c r="BE748" s="5"/>
      <c r="BF748" s="43"/>
      <c r="BG748" s="43"/>
      <c r="BH748" s="43"/>
      <c r="BK748" s="44"/>
      <c r="BL748" s="44"/>
      <c r="BM748" s="5"/>
      <c r="BN748" s="5"/>
      <c r="BO748" s="44"/>
      <c r="BP748" s="44"/>
      <c r="BQ748" s="44"/>
      <c r="BR748" s="44"/>
    </row>
    <row r="749" spans="1:70" s="6" customForma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2"/>
      <c r="W749" s="3"/>
      <c r="X749" s="4"/>
      <c r="Y749" s="42"/>
      <c r="Z749" s="3"/>
      <c r="AA749" s="3"/>
      <c r="AB749" s="3"/>
      <c r="AC749" s="3"/>
      <c r="AD749" s="5"/>
      <c r="AS749" s="2"/>
      <c r="BE749" s="5"/>
      <c r="BF749" s="43"/>
      <c r="BG749" s="43"/>
      <c r="BH749" s="43"/>
      <c r="BK749" s="44"/>
      <c r="BL749" s="44"/>
      <c r="BM749" s="5"/>
      <c r="BN749" s="5"/>
      <c r="BO749" s="44"/>
      <c r="BP749" s="44"/>
      <c r="BQ749" s="44"/>
      <c r="BR749" s="44"/>
    </row>
    <row r="750" spans="1:70" s="6" customForma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2"/>
      <c r="W750" s="3"/>
      <c r="X750" s="4"/>
      <c r="Y750" s="42"/>
      <c r="Z750" s="3"/>
      <c r="AA750" s="3"/>
      <c r="AB750" s="3"/>
      <c r="AC750" s="3"/>
      <c r="AD750" s="5"/>
      <c r="AS750" s="2"/>
      <c r="BE750" s="5"/>
      <c r="BF750" s="43"/>
      <c r="BG750" s="43"/>
      <c r="BH750" s="43"/>
      <c r="BK750" s="44"/>
      <c r="BL750" s="44"/>
      <c r="BM750" s="5"/>
      <c r="BN750" s="5"/>
      <c r="BO750" s="44"/>
      <c r="BP750" s="44"/>
      <c r="BQ750" s="44"/>
      <c r="BR750" s="44"/>
    </row>
    <row r="751" spans="1:70" s="6" customForma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2"/>
      <c r="W751" s="3"/>
      <c r="X751" s="4"/>
      <c r="Y751" s="42"/>
      <c r="Z751" s="3"/>
      <c r="AA751" s="3"/>
      <c r="AB751" s="3"/>
      <c r="AC751" s="3"/>
      <c r="AD751" s="5"/>
      <c r="AS751" s="2"/>
      <c r="BE751" s="5"/>
      <c r="BF751" s="43"/>
      <c r="BG751" s="43"/>
      <c r="BH751" s="43"/>
      <c r="BK751" s="44"/>
      <c r="BL751" s="44"/>
      <c r="BM751" s="5"/>
      <c r="BN751" s="5"/>
      <c r="BO751" s="44"/>
      <c r="BP751" s="44"/>
      <c r="BQ751" s="44"/>
      <c r="BR751" s="44"/>
    </row>
    <row r="752" spans="1:70" s="6" customForma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2"/>
      <c r="W752" s="3"/>
      <c r="X752" s="4"/>
      <c r="Y752" s="42"/>
      <c r="Z752" s="3"/>
      <c r="AA752" s="3"/>
      <c r="AB752" s="3"/>
      <c r="AC752" s="3"/>
      <c r="AD752" s="5"/>
      <c r="AS752" s="2"/>
      <c r="BE752" s="5"/>
      <c r="BF752" s="43"/>
      <c r="BG752" s="43"/>
      <c r="BH752" s="43"/>
      <c r="BK752" s="44"/>
      <c r="BL752" s="44"/>
      <c r="BM752" s="5"/>
      <c r="BN752" s="5"/>
      <c r="BO752" s="44"/>
      <c r="BP752" s="44"/>
      <c r="BQ752" s="44"/>
      <c r="BR752" s="44"/>
    </row>
    <row r="753" spans="1:70" s="6" customForma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2"/>
      <c r="W753" s="3"/>
      <c r="X753" s="4"/>
      <c r="Y753" s="42"/>
      <c r="Z753" s="3"/>
      <c r="AA753" s="3"/>
      <c r="AB753" s="3"/>
      <c r="AC753" s="3"/>
      <c r="AD753" s="5"/>
      <c r="AS753" s="2"/>
      <c r="BE753" s="5"/>
      <c r="BF753" s="43"/>
      <c r="BG753" s="43"/>
      <c r="BH753" s="43"/>
      <c r="BK753" s="44"/>
      <c r="BL753" s="44"/>
      <c r="BM753" s="5"/>
      <c r="BN753" s="5"/>
      <c r="BO753" s="44"/>
      <c r="BP753" s="44"/>
      <c r="BQ753" s="44"/>
      <c r="BR753" s="44"/>
    </row>
    <row r="754" spans="1:70" s="6" customForma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2"/>
      <c r="W754" s="3"/>
      <c r="X754" s="4"/>
      <c r="Y754" s="42"/>
      <c r="Z754" s="3"/>
      <c r="AA754" s="3"/>
      <c r="AB754" s="3"/>
      <c r="AC754" s="3"/>
      <c r="AD754" s="5"/>
      <c r="AS754" s="2"/>
      <c r="BE754" s="5"/>
      <c r="BF754" s="43"/>
      <c r="BG754" s="43"/>
      <c r="BH754" s="43"/>
      <c r="BK754" s="44"/>
      <c r="BL754" s="44"/>
      <c r="BM754" s="5"/>
      <c r="BN754" s="5"/>
      <c r="BO754" s="44"/>
      <c r="BP754" s="44"/>
      <c r="BQ754" s="44"/>
      <c r="BR754" s="44"/>
    </row>
    <row r="755" spans="1:70" s="6" customForma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2"/>
      <c r="W755" s="3"/>
      <c r="X755" s="4"/>
      <c r="Y755" s="42"/>
      <c r="Z755" s="3"/>
      <c r="AA755" s="3"/>
      <c r="AB755" s="3"/>
      <c r="AC755" s="3"/>
      <c r="AD755" s="5"/>
      <c r="AS755" s="2"/>
      <c r="BE755" s="5"/>
      <c r="BF755" s="43"/>
      <c r="BG755" s="43"/>
      <c r="BH755" s="43"/>
      <c r="BK755" s="44"/>
      <c r="BL755" s="44"/>
      <c r="BM755" s="5"/>
      <c r="BN755" s="5"/>
      <c r="BO755" s="44"/>
      <c r="BP755" s="44"/>
      <c r="BQ755" s="44"/>
      <c r="BR755" s="44"/>
    </row>
    <row r="756" spans="1:70" s="6" customForma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2"/>
      <c r="W756" s="3"/>
      <c r="X756" s="4"/>
      <c r="Y756" s="42"/>
      <c r="Z756" s="3"/>
      <c r="AA756" s="3"/>
      <c r="AB756" s="3"/>
      <c r="AC756" s="3"/>
      <c r="AD756" s="5"/>
      <c r="AS756" s="2"/>
      <c r="BE756" s="5"/>
      <c r="BF756" s="43"/>
      <c r="BG756" s="43"/>
      <c r="BH756" s="43"/>
      <c r="BK756" s="44"/>
      <c r="BL756" s="44"/>
      <c r="BM756" s="5"/>
      <c r="BN756" s="5"/>
      <c r="BO756" s="44"/>
      <c r="BP756" s="44"/>
      <c r="BQ756" s="44"/>
      <c r="BR756" s="44"/>
    </row>
    <row r="757" spans="1:70" s="6" customForma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2"/>
      <c r="W757" s="3"/>
      <c r="X757" s="4"/>
      <c r="Y757" s="42"/>
      <c r="Z757" s="3"/>
      <c r="AA757" s="3"/>
      <c r="AB757" s="3"/>
      <c r="AC757" s="3"/>
      <c r="AD757" s="5"/>
      <c r="AS757" s="2"/>
      <c r="BE757" s="5"/>
      <c r="BF757" s="43"/>
      <c r="BG757" s="43"/>
      <c r="BH757" s="43"/>
      <c r="BK757" s="44"/>
      <c r="BL757" s="44"/>
      <c r="BM757" s="5"/>
      <c r="BN757" s="5"/>
      <c r="BO757" s="44"/>
      <c r="BP757" s="44"/>
      <c r="BQ757" s="44"/>
      <c r="BR757" s="44"/>
    </row>
    <row r="758" spans="1:70" s="6" customForma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2"/>
      <c r="W758" s="3"/>
      <c r="X758" s="4"/>
      <c r="Y758" s="42"/>
      <c r="Z758" s="3"/>
      <c r="AA758" s="3"/>
      <c r="AB758" s="3"/>
      <c r="AC758" s="3"/>
      <c r="AD758" s="5"/>
      <c r="AS758" s="2"/>
      <c r="BE758" s="5"/>
      <c r="BF758" s="43"/>
      <c r="BG758" s="43"/>
      <c r="BH758" s="43"/>
      <c r="BK758" s="44"/>
      <c r="BL758" s="44"/>
      <c r="BM758" s="5"/>
      <c r="BN758" s="5"/>
      <c r="BO758" s="44"/>
      <c r="BP758" s="44"/>
      <c r="BQ758" s="44"/>
      <c r="BR758" s="44"/>
    </row>
    <row r="759" spans="1:70" s="6" customForma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2"/>
      <c r="W759" s="3"/>
      <c r="X759" s="4"/>
      <c r="Y759" s="42"/>
      <c r="Z759" s="3"/>
      <c r="AA759" s="3"/>
      <c r="AB759" s="3"/>
      <c r="AC759" s="3"/>
      <c r="AD759" s="5"/>
      <c r="AS759" s="2"/>
      <c r="BE759" s="5"/>
      <c r="BF759" s="43"/>
      <c r="BG759" s="43"/>
      <c r="BH759" s="43"/>
      <c r="BK759" s="44"/>
      <c r="BL759" s="44"/>
      <c r="BM759" s="5"/>
      <c r="BN759" s="5"/>
      <c r="BO759" s="44"/>
      <c r="BP759" s="44"/>
      <c r="BQ759" s="44"/>
      <c r="BR759" s="44"/>
    </row>
    <row r="760" spans="1:70" s="6" customForma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2"/>
      <c r="W760" s="3"/>
      <c r="X760" s="4"/>
      <c r="Y760" s="42"/>
      <c r="Z760" s="3"/>
      <c r="AA760" s="3"/>
      <c r="AB760" s="3"/>
      <c r="AC760" s="3"/>
      <c r="AD760" s="5"/>
      <c r="AS760" s="2"/>
      <c r="BE760" s="5"/>
      <c r="BF760" s="43"/>
      <c r="BG760" s="43"/>
      <c r="BH760" s="43"/>
      <c r="BK760" s="44"/>
      <c r="BL760" s="44"/>
      <c r="BM760" s="5"/>
      <c r="BN760" s="5"/>
      <c r="BO760" s="44"/>
      <c r="BP760" s="44"/>
      <c r="BQ760" s="44"/>
      <c r="BR760" s="44"/>
    </row>
    <row r="761" spans="1:70" s="6" customForma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2"/>
      <c r="W761" s="3"/>
      <c r="X761" s="4"/>
      <c r="Y761" s="42"/>
      <c r="Z761" s="3"/>
      <c r="AA761" s="3"/>
      <c r="AB761" s="3"/>
      <c r="AC761" s="3"/>
      <c r="AD761" s="5"/>
      <c r="AS761" s="2"/>
      <c r="BE761" s="5"/>
      <c r="BF761" s="43"/>
      <c r="BG761" s="43"/>
      <c r="BH761" s="43"/>
      <c r="BK761" s="44"/>
      <c r="BL761" s="44"/>
      <c r="BM761" s="5"/>
      <c r="BN761" s="5"/>
      <c r="BO761" s="44"/>
      <c r="BP761" s="44"/>
      <c r="BQ761" s="44"/>
      <c r="BR761" s="44"/>
    </row>
    <row r="762" spans="1:70" s="6" customForma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2"/>
      <c r="W762" s="3"/>
      <c r="X762" s="4"/>
      <c r="Y762" s="42"/>
      <c r="Z762" s="3"/>
      <c r="AA762" s="3"/>
      <c r="AB762" s="3"/>
      <c r="AC762" s="3"/>
      <c r="AD762" s="5"/>
      <c r="AS762" s="2"/>
      <c r="BE762" s="5"/>
      <c r="BF762" s="43"/>
      <c r="BG762" s="43"/>
      <c r="BH762" s="43"/>
      <c r="BK762" s="44"/>
      <c r="BL762" s="44"/>
      <c r="BM762" s="5"/>
      <c r="BN762" s="5"/>
      <c r="BO762" s="44"/>
      <c r="BP762" s="44"/>
      <c r="BQ762" s="44"/>
      <c r="BR762" s="44"/>
    </row>
    <row r="763" spans="1:70" s="6" customForma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2"/>
      <c r="W763" s="3"/>
      <c r="X763" s="4"/>
      <c r="Y763" s="42"/>
      <c r="Z763" s="3"/>
      <c r="AA763" s="3"/>
      <c r="AB763" s="3"/>
      <c r="AC763" s="3"/>
      <c r="AD763" s="5"/>
      <c r="AS763" s="2"/>
      <c r="BE763" s="5"/>
      <c r="BF763" s="43"/>
      <c r="BG763" s="43"/>
      <c r="BH763" s="43"/>
      <c r="BK763" s="44"/>
      <c r="BL763" s="44"/>
      <c r="BM763" s="5"/>
      <c r="BN763" s="5"/>
      <c r="BO763" s="44"/>
      <c r="BP763" s="44"/>
      <c r="BQ763" s="44"/>
      <c r="BR763" s="44"/>
    </row>
    <row r="764" spans="1:70" s="6" customForma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2"/>
      <c r="W764" s="3"/>
      <c r="X764" s="4"/>
      <c r="Y764" s="42"/>
      <c r="Z764" s="3"/>
      <c r="AA764" s="3"/>
      <c r="AB764" s="3"/>
      <c r="AC764" s="3"/>
      <c r="AD764" s="5"/>
      <c r="AS764" s="2"/>
      <c r="BE764" s="5"/>
      <c r="BF764" s="43"/>
      <c r="BG764" s="43"/>
      <c r="BH764" s="43"/>
      <c r="BK764" s="44"/>
      <c r="BL764" s="44"/>
      <c r="BM764" s="5"/>
      <c r="BN764" s="5"/>
      <c r="BO764" s="44"/>
      <c r="BP764" s="44"/>
      <c r="BQ764" s="44"/>
      <c r="BR764" s="44"/>
    </row>
    <row r="765" spans="1:70" s="6" customForma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2"/>
      <c r="W765" s="3"/>
      <c r="X765" s="4"/>
      <c r="Y765" s="42"/>
      <c r="Z765" s="3"/>
      <c r="AA765" s="3"/>
      <c r="AB765" s="3"/>
      <c r="AC765" s="3"/>
      <c r="AD765" s="5"/>
      <c r="AS765" s="2"/>
      <c r="BE765" s="5"/>
      <c r="BF765" s="43"/>
      <c r="BG765" s="43"/>
      <c r="BH765" s="43"/>
      <c r="BK765" s="44"/>
      <c r="BL765" s="44"/>
      <c r="BM765" s="5"/>
      <c r="BN765" s="5"/>
      <c r="BO765" s="44"/>
      <c r="BP765" s="44"/>
      <c r="BQ765" s="44"/>
      <c r="BR765" s="44"/>
    </row>
    <row r="766" spans="1:70" s="6" customForma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2"/>
      <c r="W766" s="3"/>
      <c r="X766" s="4"/>
      <c r="Y766" s="42"/>
      <c r="Z766" s="3"/>
      <c r="AA766" s="3"/>
      <c r="AB766" s="3"/>
      <c r="AC766" s="3"/>
      <c r="AD766" s="5"/>
      <c r="AS766" s="2"/>
      <c r="BE766" s="5"/>
      <c r="BF766" s="43"/>
      <c r="BG766" s="43"/>
      <c r="BH766" s="43"/>
      <c r="BK766" s="44"/>
      <c r="BL766" s="44"/>
      <c r="BM766" s="5"/>
      <c r="BN766" s="5"/>
      <c r="BO766" s="44"/>
      <c r="BP766" s="44"/>
      <c r="BQ766" s="44"/>
      <c r="BR766" s="44"/>
    </row>
    <row r="767" spans="1:70" s="6" customForma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2"/>
      <c r="W767" s="3"/>
      <c r="X767" s="4"/>
      <c r="Y767" s="42"/>
      <c r="Z767" s="3"/>
      <c r="AA767" s="3"/>
      <c r="AB767" s="3"/>
      <c r="AC767" s="3"/>
      <c r="AD767" s="5"/>
      <c r="AS767" s="2"/>
      <c r="BE767" s="5"/>
      <c r="BF767" s="43"/>
      <c r="BG767" s="43"/>
      <c r="BH767" s="43"/>
      <c r="BK767" s="44"/>
      <c r="BL767" s="44"/>
      <c r="BM767" s="5"/>
      <c r="BN767" s="5"/>
      <c r="BO767" s="44"/>
      <c r="BP767" s="44"/>
      <c r="BQ767" s="44"/>
      <c r="BR767" s="44"/>
    </row>
    <row r="768" spans="1:70" s="6" customForma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2"/>
      <c r="W768" s="3"/>
      <c r="X768" s="4"/>
      <c r="Y768" s="42"/>
      <c r="Z768" s="3"/>
      <c r="AA768" s="3"/>
      <c r="AB768" s="3"/>
      <c r="AC768" s="3"/>
      <c r="AD768" s="5"/>
      <c r="AS768" s="2"/>
      <c r="BE768" s="5"/>
      <c r="BF768" s="43"/>
      <c r="BG768" s="43"/>
      <c r="BH768" s="43"/>
      <c r="BK768" s="44"/>
      <c r="BL768" s="44"/>
      <c r="BM768" s="5"/>
      <c r="BN768" s="5"/>
      <c r="BO768" s="44"/>
      <c r="BP768" s="44"/>
      <c r="BQ768" s="44"/>
      <c r="BR768" s="44"/>
    </row>
    <row r="769" spans="1:70" s="6" customForma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2"/>
      <c r="W769" s="3"/>
      <c r="X769" s="4"/>
      <c r="Y769" s="42"/>
      <c r="Z769" s="3"/>
      <c r="AA769" s="3"/>
      <c r="AB769" s="3"/>
      <c r="AC769" s="3"/>
      <c r="AD769" s="5"/>
      <c r="AS769" s="2"/>
      <c r="BE769" s="5"/>
      <c r="BF769" s="43"/>
      <c r="BG769" s="43"/>
      <c r="BH769" s="43"/>
      <c r="BK769" s="44"/>
      <c r="BL769" s="44"/>
      <c r="BM769" s="5"/>
      <c r="BN769" s="5"/>
      <c r="BO769" s="44"/>
      <c r="BP769" s="44"/>
      <c r="BQ769" s="44"/>
      <c r="BR769" s="44"/>
    </row>
    <row r="770" spans="1:70" s="6" customForma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2"/>
      <c r="W770" s="3"/>
      <c r="X770" s="4"/>
      <c r="Y770" s="42"/>
      <c r="Z770" s="3"/>
      <c r="AA770" s="3"/>
      <c r="AB770" s="3"/>
      <c r="AC770" s="3"/>
      <c r="AD770" s="5"/>
      <c r="AS770" s="2"/>
      <c r="BE770" s="5"/>
      <c r="BF770" s="43"/>
      <c r="BG770" s="43"/>
      <c r="BH770" s="43"/>
      <c r="BK770" s="44"/>
      <c r="BL770" s="44"/>
      <c r="BM770" s="5"/>
      <c r="BN770" s="5"/>
      <c r="BO770" s="44"/>
      <c r="BP770" s="44"/>
      <c r="BQ770" s="44"/>
      <c r="BR770" s="44"/>
    </row>
    <row r="771" spans="1:70" s="6" customForma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2"/>
      <c r="W771" s="3"/>
      <c r="X771" s="4"/>
      <c r="Y771" s="42"/>
      <c r="Z771" s="3"/>
      <c r="AA771" s="3"/>
      <c r="AB771" s="3"/>
      <c r="AC771" s="3"/>
      <c r="AD771" s="5"/>
      <c r="AS771" s="2"/>
      <c r="BE771" s="5"/>
      <c r="BF771" s="43"/>
      <c r="BG771" s="43"/>
      <c r="BH771" s="43"/>
      <c r="BK771" s="44"/>
      <c r="BL771" s="44"/>
      <c r="BM771" s="5"/>
      <c r="BN771" s="5"/>
      <c r="BO771" s="44"/>
      <c r="BP771" s="44"/>
      <c r="BQ771" s="44"/>
      <c r="BR771" s="44"/>
    </row>
    <row r="772" spans="1:70" s="6" customForma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2"/>
      <c r="W772" s="3"/>
      <c r="X772" s="4"/>
      <c r="Y772" s="42"/>
      <c r="Z772" s="3"/>
      <c r="AA772" s="3"/>
      <c r="AB772" s="3"/>
      <c r="AC772" s="3"/>
      <c r="AD772" s="5"/>
      <c r="AS772" s="2"/>
      <c r="BE772" s="5"/>
      <c r="BF772" s="43"/>
      <c r="BG772" s="43"/>
      <c r="BH772" s="43"/>
      <c r="BK772" s="44"/>
      <c r="BL772" s="44"/>
      <c r="BM772" s="5"/>
      <c r="BN772" s="5"/>
      <c r="BO772" s="44"/>
      <c r="BP772" s="44"/>
      <c r="BQ772" s="44"/>
      <c r="BR772" s="44"/>
    </row>
    <row r="773" spans="1:70" s="6" customForma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2"/>
      <c r="W773" s="3"/>
      <c r="X773" s="4"/>
      <c r="Y773" s="42"/>
      <c r="Z773" s="3"/>
      <c r="AA773" s="3"/>
      <c r="AB773" s="3"/>
      <c r="AC773" s="3"/>
      <c r="AD773" s="5"/>
      <c r="AS773" s="2"/>
      <c r="BE773" s="5"/>
      <c r="BF773" s="43"/>
      <c r="BG773" s="43"/>
      <c r="BH773" s="43"/>
      <c r="BK773" s="44"/>
      <c r="BL773" s="44"/>
      <c r="BM773" s="5"/>
      <c r="BN773" s="5"/>
      <c r="BO773" s="44"/>
      <c r="BP773" s="44"/>
      <c r="BQ773" s="44"/>
      <c r="BR773" s="44"/>
    </row>
    <row r="774" spans="1:70" s="6" customForma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2"/>
      <c r="W774" s="3"/>
      <c r="X774" s="4"/>
      <c r="Y774" s="42"/>
      <c r="Z774" s="3"/>
      <c r="AA774" s="3"/>
      <c r="AB774" s="3"/>
      <c r="AC774" s="3"/>
      <c r="AD774" s="5"/>
      <c r="AS774" s="2"/>
      <c r="BE774" s="5"/>
      <c r="BF774" s="43"/>
      <c r="BG774" s="43"/>
      <c r="BH774" s="43"/>
      <c r="BK774" s="44"/>
      <c r="BL774" s="44"/>
      <c r="BM774" s="5"/>
      <c r="BN774" s="5"/>
      <c r="BO774" s="44"/>
      <c r="BP774" s="44"/>
      <c r="BQ774" s="44"/>
      <c r="BR774" s="44"/>
    </row>
    <row r="775" spans="1:70" s="6" customForma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2"/>
      <c r="W775" s="3"/>
      <c r="X775" s="4"/>
      <c r="Y775" s="42"/>
      <c r="Z775" s="3"/>
      <c r="AA775" s="3"/>
      <c r="AB775" s="3"/>
      <c r="AC775" s="3"/>
      <c r="AD775" s="5"/>
      <c r="AS775" s="2"/>
      <c r="BE775" s="5"/>
      <c r="BF775" s="43"/>
      <c r="BG775" s="43"/>
      <c r="BH775" s="43"/>
      <c r="BK775" s="44"/>
      <c r="BL775" s="44"/>
      <c r="BM775" s="5"/>
      <c r="BN775" s="5"/>
      <c r="BO775" s="44"/>
      <c r="BP775" s="44"/>
      <c r="BQ775" s="44"/>
      <c r="BR775" s="44"/>
    </row>
    <row r="776" spans="1:70" s="6" customForma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2"/>
      <c r="W776" s="3"/>
      <c r="X776" s="4"/>
      <c r="Y776" s="42"/>
      <c r="Z776" s="3"/>
      <c r="AA776" s="3"/>
      <c r="AB776" s="3"/>
      <c r="AC776" s="3"/>
      <c r="AD776" s="5"/>
      <c r="AS776" s="2"/>
      <c r="BE776" s="5"/>
      <c r="BF776" s="43"/>
      <c r="BG776" s="43"/>
      <c r="BH776" s="43"/>
      <c r="BK776" s="44"/>
      <c r="BL776" s="44"/>
      <c r="BM776" s="5"/>
      <c r="BN776" s="5"/>
      <c r="BO776" s="44"/>
      <c r="BP776" s="44"/>
      <c r="BQ776" s="44"/>
      <c r="BR776" s="44"/>
    </row>
    <row r="777" spans="1:70" s="6" customForma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2"/>
      <c r="W777" s="3"/>
      <c r="X777" s="4"/>
      <c r="Y777" s="42"/>
      <c r="Z777" s="3"/>
      <c r="AA777" s="3"/>
      <c r="AB777" s="3"/>
      <c r="AC777" s="3"/>
      <c r="AD777" s="5"/>
      <c r="AS777" s="2"/>
      <c r="BE777" s="5"/>
      <c r="BF777" s="43"/>
      <c r="BG777" s="43"/>
      <c r="BH777" s="43"/>
      <c r="BK777" s="44"/>
      <c r="BL777" s="44"/>
      <c r="BM777" s="5"/>
      <c r="BN777" s="5"/>
      <c r="BO777" s="44"/>
      <c r="BP777" s="44"/>
      <c r="BQ777" s="44"/>
      <c r="BR777" s="44"/>
    </row>
    <row r="778" spans="1:70" s="6" customForma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2"/>
      <c r="W778" s="3"/>
      <c r="X778" s="4"/>
      <c r="Y778" s="42"/>
      <c r="Z778" s="3"/>
      <c r="AA778" s="3"/>
      <c r="AB778" s="3"/>
      <c r="AC778" s="3"/>
      <c r="AD778" s="5"/>
      <c r="AS778" s="2"/>
      <c r="BE778" s="5"/>
      <c r="BF778" s="43"/>
      <c r="BG778" s="43"/>
      <c r="BH778" s="43"/>
      <c r="BK778" s="44"/>
      <c r="BL778" s="44"/>
      <c r="BM778" s="5"/>
      <c r="BN778" s="5"/>
      <c r="BO778" s="44"/>
      <c r="BP778" s="44"/>
      <c r="BQ778" s="44"/>
      <c r="BR778" s="44"/>
    </row>
    <row r="779" spans="1:70" s="6" customForma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2"/>
      <c r="W779" s="3"/>
      <c r="X779" s="4"/>
      <c r="Y779" s="42"/>
      <c r="Z779" s="3"/>
      <c r="AA779" s="3"/>
      <c r="AB779" s="3"/>
      <c r="AC779" s="3"/>
      <c r="AD779" s="5"/>
      <c r="AS779" s="2"/>
      <c r="BE779" s="5"/>
      <c r="BF779" s="43"/>
      <c r="BG779" s="43"/>
      <c r="BH779" s="43"/>
      <c r="BK779" s="44"/>
      <c r="BL779" s="44"/>
      <c r="BM779" s="5"/>
      <c r="BN779" s="5"/>
      <c r="BO779" s="44"/>
      <c r="BP779" s="44"/>
      <c r="BQ779" s="44"/>
      <c r="BR779" s="44"/>
    </row>
    <row r="780" spans="1:70" s="6" customForma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2"/>
      <c r="W780" s="3"/>
      <c r="X780" s="4"/>
      <c r="Y780" s="42"/>
      <c r="Z780" s="3"/>
      <c r="AA780" s="3"/>
      <c r="AB780" s="3"/>
      <c r="AC780" s="3"/>
      <c r="AD780" s="5"/>
      <c r="AS780" s="2"/>
      <c r="BE780" s="5"/>
      <c r="BF780" s="43"/>
      <c r="BG780" s="43"/>
      <c r="BH780" s="43"/>
      <c r="BK780" s="44"/>
      <c r="BL780" s="44"/>
      <c r="BM780" s="5"/>
      <c r="BN780" s="5"/>
      <c r="BO780" s="44"/>
      <c r="BP780" s="44"/>
      <c r="BQ780" s="44"/>
      <c r="BR780" s="44"/>
    </row>
    <row r="781" spans="1:70" s="6" customForma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2"/>
      <c r="W781" s="3"/>
      <c r="X781" s="4"/>
      <c r="Y781" s="42"/>
      <c r="Z781" s="3"/>
      <c r="AA781" s="3"/>
      <c r="AB781" s="3"/>
      <c r="AC781" s="3"/>
      <c r="AD781" s="5"/>
      <c r="AS781" s="2"/>
      <c r="BE781" s="5"/>
      <c r="BF781" s="43"/>
      <c r="BG781" s="43"/>
      <c r="BH781" s="43"/>
      <c r="BK781" s="44"/>
      <c r="BL781" s="44"/>
      <c r="BM781" s="5"/>
      <c r="BN781" s="5"/>
      <c r="BO781" s="44"/>
      <c r="BP781" s="44"/>
      <c r="BQ781" s="44"/>
      <c r="BR781" s="44"/>
    </row>
    <row r="782" spans="1:70" s="6" customForma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2"/>
      <c r="W782" s="3"/>
      <c r="X782" s="4"/>
      <c r="Y782" s="42"/>
      <c r="Z782" s="3"/>
      <c r="AA782" s="3"/>
      <c r="AB782" s="3"/>
      <c r="AC782" s="3"/>
      <c r="AD782" s="5"/>
      <c r="AS782" s="2"/>
      <c r="BE782" s="5"/>
      <c r="BF782" s="43"/>
      <c r="BG782" s="43"/>
      <c r="BH782" s="43"/>
      <c r="BK782" s="44"/>
      <c r="BL782" s="44"/>
      <c r="BM782" s="5"/>
      <c r="BN782" s="5"/>
      <c r="BO782" s="44"/>
      <c r="BP782" s="44"/>
      <c r="BQ782" s="44"/>
      <c r="BR782" s="44"/>
    </row>
    <row r="783" spans="1:70" s="6" customForma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2"/>
      <c r="W783" s="3"/>
      <c r="X783" s="4"/>
      <c r="Y783" s="42"/>
      <c r="Z783" s="3"/>
      <c r="AA783" s="3"/>
      <c r="AB783" s="3"/>
      <c r="AC783" s="3"/>
      <c r="AD783" s="5"/>
      <c r="AS783" s="2"/>
      <c r="BE783" s="5"/>
      <c r="BF783" s="43"/>
      <c r="BG783" s="43"/>
      <c r="BH783" s="43"/>
      <c r="BK783" s="44"/>
      <c r="BL783" s="44"/>
      <c r="BM783" s="5"/>
      <c r="BN783" s="5"/>
      <c r="BO783" s="44"/>
      <c r="BP783" s="44"/>
      <c r="BQ783" s="44"/>
      <c r="BR783" s="44"/>
    </row>
    <row r="784" spans="1:70" s="6" customForma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2"/>
      <c r="W784" s="3"/>
      <c r="X784" s="4"/>
      <c r="Y784" s="42"/>
      <c r="Z784" s="3"/>
      <c r="AA784" s="3"/>
      <c r="AB784" s="3"/>
      <c r="AC784" s="3"/>
      <c r="AD784" s="5"/>
      <c r="AS784" s="2"/>
      <c r="BE784" s="5"/>
      <c r="BF784" s="43"/>
      <c r="BG784" s="43"/>
      <c r="BH784" s="43"/>
      <c r="BK784" s="44"/>
      <c r="BL784" s="44"/>
      <c r="BM784" s="5"/>
      <c r="BN784" s="5"/>
      <c r="BO784" s="44"/>
      <c r="BP784" s="44"/>
      <c r="BQ784" s="44"/>
      <c r="BR784" s="44"/>
    </row>
    <row r="785" spans="1:70" s="6" customForma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2"/>
      <c r="W785" s="3"/>
      <c r="X785" s="4"/>
      <c r="Y785" s="42"/>
      <c r="Z785" s="3"/>
      <c r="AA785" s="3"/>
      <c r="AB785" s="3"/>
      <c r="AC785" s="3"/>
      <c r="AD785" s="5"/>
      <c r="AS785" s="2"/>
      <c r="BE785" s="5"/>
      <c r="BF785" s="43"/>
      <c r="BG785" s="43"/>
      <c r="BH785" s="43"/>
      <c r="BK785" s="44"/>
      <c r="BL785" s="44"/>
      <c r="BM785" s="5"/>
      <c r="BN785" s="5"/>
      <c r="BO785" s="44"/>
      <c r="BP785" s="44"/>
      <c r="BQ785" s="44"/>
      <c r="BR785" s="44"/>
    </row>
    <row r="786" spans="1:70" s="6" customForma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2"/>
      <c r="W786" s="3"/>
      <c r="X786" s="4"/>
      <c r="Y786" s="42"/>
      <c r="Z786" s="3"/>
      <c r="AA786" s="3"/>
      <c r="AB786" s="3"/>
      <c r="AC786" s="3"/>
      <c r="AD786" s="5"/>
      <c r="AS786" s="2"/>
      <c r="BE786" s="5"/>
      <c r="BF786" s="43"/>
      <c r="BG786" s="43"/>
      <c r="BH786" s="43"/>
      <c r="BK786" s="44"/>
      <c r="BL786" s="44"/>
      <c r="BM786" s="5"/>
      <c r="BN786" s="5"/>
      <c r="BO786" s="44"/>
      <c r="BP786" s="44"/>
      <c r="BQ786" s="44"/>
      <c r="BR786" s="44"/>
    </row>
    <row r="787" spans="1:70" s="6" customForma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2"/>
      <c r="W787" s="3"/>
      <c r="X787" s="4"/>
      <c r="Y787" s="42"/>
      <c r="Z787" s="3"/>
      <c r="AA787" s="3"/>
      <c r="AB787" s="3"/>
      <c r="AC787" s="3"/>
      <c r="AD787" s="5"/>
      <c r="AS787" s="2"/>
      <c r="BE787" s="5"/>
      <c r="BF787" s="43"/>
      <c r="BG787" s="43"/>
      <c r="BH787" s="43"/>
      <c r="BK787" s="44"/>
      <c r="BL787" s="44"/>
      <c r="BM787" s="5"/>
      <c r="BN787" s="5"/>
      <c r="BO787" s="44"/>
      <c r="BP787" s="44"/>
      <c r="BQ787" s="44"/>
      <c r="BR787" s="44"/>
    </row>
    <row r="788" spans="1:70" s="6" customForma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2"/>
      <c r="W788" s="3"/>
      <c r="X788" s="4"/>
      <c r="Y788" s="42"/>
      <c r="Z788" s="3"/>
      <c r="AA788" s="3"/>
      <c r="AB788" s="3"/>
      <c r="AC788" s="3"/>
      <c r="AD788" s="5"/>
      <c r="AS788" s="2"/>
      <c r="BE788" s="5"/>
      <c r="BF788" s="43"/>
      <c r="BG788" s="43"/>
      <c r="BH788" s="43"/>
      <c r="BK788" s="44"/>
      <c r="BL788" s="44"/>
      <c r="BM788" s="5"/>
      <c r="BN788" s="5"/>
      <c r="BO788" s="44"/>
      <c r="BP788" s="44"/>
      <c r="BQ788" s="44"/>
      <c r="BR788" s="44"/>
    </row>
    <row r="789" spans="1:70" s="6" customForma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2"/>
      <c r="W789" s="3"/>
      <c r="X789" s="4"/>
      <c r="Y789" s="42"/>
      <c r="Z789" s="3"/>
      <c r="AA789" s="3"/>
      <c r="AB789" s="3"/>
      <c r="AC789" s="3"/>
      <c r="AD789" s="5"/>
      <c r="AS789" s="2"/>
      <c r="BE789" s="5"/>
      <c r="BF789" s="43"/>
      <c r="BG789" s="43"/>
      <c r="BH789" s="43"/>
      <c r="BK789" s="44"/>
      <c r="BL789" s="44"/>
      <c r="BM789" s="5"/>
      <c r="BN789" s="5"/>
      <c r="BO789" s="44"/>
      <c r="BP789" s="44"/>
      <c r="BQ789" s="44"/>
      <c r="BR789" s="44"/>
    </row>
    <row r="790" spans="1:70" s="6" customForma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2"/>
      <c r="W790" s="3"/>
      <c r="X790" s="4"/>
      <c r="Y790" s="42"/>
      <c r="Z790" s="3"/>
      <c r="AA790" s="3"/>
      <c r="AB790" s="3"/>
      <c r="AC790" s="3"/>
      <c r="AD790" s="5"/>
      <c r="AS790" s="2"/>
      <c r="BE790" s="5"/>
      <c r="BF790" s="43"/>
      <c r="BG790" s="43"/>
      <c r="BH790" s="43"/>
      <c r="BK790" s="44"/>
      <c r="BL790" s="44"/>
      <c r="BM790" s="5"/>
      <c r="BN790" s="5"/>
      <c r="BO790" s="44"/>
      <c r="BP790" s="44"/>
      <c r="BQ790" s="44"/>
      <c r="BR790" s="44"/>
    </row>
    <row r="791" spans="1:70" s="6" customForma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2"/>
      <c r="W791" s="3"/>
      <c r="X791" s="4"/>
      <c r="Y791" s="42"/>
      <c r="Z791" s="3"/>
      <c r="AA791" s="3"/>
      <c r="AB791" s="3"/>
      <c r="AC791" s="3"/>
      <c r="AD791" s="5"/>
      <c r="AS791" s="2"/>
      <c r="BE791" s="5"/>
      <c r="BF791" s="43"/>
      <c r="BG791" s="43"/>
      <c r="BH791" s="43"/>
      <c r="BK791" s="44"/>
      <c r="BL791" s="44"/>
      <c r="BM791" s="5"/>
      <c r="BN791" s="5"/>
      <c r="BO791" s="44"/>
      <c r="BP791" s="44"/>
      <c r="BQ791" s="44"/>
      <c r="BR791" s="44"/>
    </row>
    <row r="792" spans="1:70" s="6" customForma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2"/>
      <c r="W792" s="3"/>
      <c r="X792" s="4"/>
      <c r="Y792" s="42"/>
      <c r="Z792" s="3"/>
      <c r="AA792" s="3"/>
      <c r="AB792" s="3"/>
      <c r="AC792" s="3"/>
      <c r="AD792" s="5"/>
      <c r="AS792" s="2"/>
      <c r="BE792" s="5"/>
      <c r="BF792" s="43"/>
      <c r="BG792" s="43"/>
      <c r="BH792" s="43"/>
      <c r="BK792" s="44"/>
      <c r="BL792" s="44"/>
      <c r="BM792" s="5"/>
      <c r="BN792" s="5"/>
      <c r="BO792" s="44"/>
      <c r="BP792" s="44"/>
      <c r="BQ792" s="44"/>
      <c r="BR792" s="44"/>
    </row>
    <row r="793" spans="1:70" s="6" customForma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2"/>
      <c r="W793" s="3"/>
      <c r="X793" s="4"/>
      <c r="Y793" s="42"/>
      <c r="Z793" s="3"/>
      <c r="AA793" s="3"/>
      <c r="AB793" s="3"/>
      <c r="AC793" s="3"/>
      <c r="AD793" s="5"/>
      <c r="AS793" s="2"/>
      <c r="BE793" s="5"/>
      <c r="BF793" s="43"/>
      <c r="BG793" s="43"/>
      <c r="BH793" s="43"/>
      <c r="BK793" s="44"/>
      <c r="BL793" s="44"/>
      <c r="BM793" s="5"/>
      <c r="BN793" s="5"/>
      <c r="BO793" s="44"/>
      <c r="BP793" s="44"/>
      <c r="BQ793" s="44"/>
      <c r="BR793" s="44"/>
    </row>
    <row r="794" spans="1:70" s="6" customForma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2"/>
      <c r="W794" s="3"/>
      <c r="X794" s="4"/>
      <c r="Y794" s="42"/>
      <c r="Z794" s="3"/>
      <c r="AA794" s="3"/>
      <c r="AB794" s="3"/>
      <c r="AC794" s="3"/>
      <c r="AD794" s="5"/>
      <c r="AS794" s="2"/>
      <c r="BE794" s="5"/>
      <c r="BF794" s="43"/>
      <c r="BG794" s="43"/>
      <c r="BH794" s="43"/>
      <c r="BK794" s="44"/>
      <c r="BL794" s="44"/>
      <c r="BM794" s="5"/>
      <c r="BN794" s="5"/>
      <c r="BO794" s="44"/>
      <c r="BP794" s="44"/>
      <c r="BQ794" s="44"/>
      <c r="BR794" s="44"/>
    </row>
    <row r="795" spans="1:70" s="6" customForma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2"/>
      <c r="W795" s="3"/>
      <c r="X795" s="4"/>
      <c r="Y795" s="42"/>
      <c r="Z795" s="3"/>
      <c r="AA795" s="3"/>
      <c r="AB795" s="3"/>
      <c r="AC795" s="3"/>
      <c r="AD795" s="5"/>
      <c r="AS795" s="2"/>
      <c r="BE795" s="5"/>
      <c r="BF795" s="43"/>
      <c r="BG795" s="43"/>
      <c r="BH795" s="43"/>
      <c r="BK795" s="44"/>
      <c r="BL795" s="44"/>
      <c r="BM795" s="5"/>
      <c r="BN795" s="5"/>
      <c r="BO795" s="44"/>
      <c r="BP795" s="44"/>
      <c r="BQ795" s="44"/>
      <c r="BR795" s="44"/>
    </row>
    <row r="796" spans="1:70" s="6" customForma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2"/>
      <c r="W796" s="3"/>
      <c r="X796" s="4"/>
      <c r="Y796" s="42"/>
      <c r="Z796" s="3"/>
      <c r="AA796" s="3"/>
      <c r="AB796" s="3"/>
      <c r="AC796" s="3"/>
      <c r="AD796" s="5"/>
      <c r="AS796" s="2"/>
      <c r="BE796" s="5"/>
      <c r="BF796" s="43"/>
      <c r="BG796" s="43"/>
      <c r="BH796" s="43"/>
      <c r="BK796" s="44"/>
      <c r="BL796" s="44"/>
      <c r="BM796" s="5"/>
      <c r="BN796" s="5"/>
      <c r="BO796" s="44"/>
      <c r="BP796" s="44"/>
      <c r="BQ796" s="44"/>
      <c r="BR796" s="44"/>
    </row>
    <row r="797" spans="1:70" s="6" customForma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2"/>
      <c r="W797" s="3"/>
      <c r="X797" s="4"/>
      <c r="Y797" s="42"/>
      <c r="Z797" s="3"/>
      <c r="AA797" s="3"/>
      <c r="AB797" s="3"/>
      <c r="AC797" s="3"/>
      <c r="AD797" s="5"/>
      <c r="AS797" s="2"/>
      <c r="BE797" s="5"/>
      <c r="BF797" s="43"/>
      <c r="BG797" s="43"/>
      <c r="BH797" s="43"/>
      <c r="BK797" s="44"/>
      <c r="BL797" s="44"/>
      <c r="BM797" s="5"/>
      <c r="BN797" s="5"/>
      <c r="BO797" s="44"/>
      <c r="BP797" s="44"/>
      <c r="BQ797" s="44"/>
      <c r="BR797" s="44"/>
    </row>
    <row r="798" spans="1:70" s="6" customForma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2"/>
      <c r="W798" s="3"/>
      <c r="X798" s="4"/>
      <c r="Y798" s="42"/>
      <c r="Z798" s="3"/>
      <c r="AA798" s="3"/>
      <c r="AB798" s="3"/>
      <c r="AC798" s="3"/>
      <c r="AD798" s="5"/>
      <c r="AS798" s="2"/>
      <c r="BE798" s="5"/>
      <c r="BF798" s="43"/>
      <c r="BG798" s="43"/>
      <c r="BH798" s="43"/>
      <c r="BK798" s="44"/>
      <c r="BL798" s="44"/>
      <c r="BM798" s="5"/>
      <c r="BN798" s="5"/>
      <c r="BO798" s="44"/>
      <c r="BP798" s="44"/>
      <c r="BQ798" s="44"/>
      <c r="BR798" s="44"/>
    </row>
    <row r="799" spans="1:70" s="6" customForma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2"/>
      <c r="W799" s="3"/>
      <c r="X799" s="4"/>
      <c r="Y799" s="42"/>
      <c r="Z799" s="3"/>
      <c r="AA799" s="3"/>
      <c r="AB799" s="3"/>
      <c r="AC799" s="3"/>
      <c r="AD799" s="5"/>
      <c r="AS799" s="2"/>
      <c r="BE799" s="5"/>
      <c r="BF799" s="43"/>
      <c r="BG799" s="43"/>
      <c r="BH799" s="43"/>
      <c r="BK799" s="44"/>
      <c r="BL799" s="44"/>
      <c r="BM799" s="5"/>
      <c r="BN799" s="5"/>
      <c r="BO799" s="44"/>
      <c r="BP799" s="44"/>
      <c r="BQ799" s="44"/>
      <c r="BR799" s="44"/>
    </row>
    <row r="800" spans="1:70" s="6" customForma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2"/>
      <c r="W800" s="3"/>
      <c r="X800" s="4"/>
      <c r="Y800" s="42"/>
      <c r="Z800" s="3"/>
      <c r="AA800" s="3"/>
      <c r="AB800" s="3"/>
      <c r="AC800" s="3"/>
      <c r="AD800" s="5"/>
      <c r="AS800" s="2"/>
      <c r="BE800" s="5"/>
      <c r="BF800" s="43"/>
      <c r="BG800" s="43"/>
      <c r="BH800" s="43"/>
      <c r="BK800" s="44"/>
      <c r="BL800" s="44"/>
      <c r="BM800" s="5"/>
      <c r="BN800" s="5"/>
      <c r="BO800" s="44"/>
      <c r="BP800" s="44"/>
      <c r="BQ800" s="44"/>
      <c r="BR800" s="44"/>
    </row>
    <row r="801" spans="1:70" s="6" customForma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2"/>
      <c r="W801" s="3"/>
      <c r="X801" s="4"/>
      <c r="Y801" s="42"/>
      <c r="Z801" s="3"/>
      <c r="AA801" s="3"/>
      <c r="AB801" s="3"/>
      <c r="AC801" s="3"/>
      <c r="AD801" s="5"/>
      <c r="AS801" s="2"/>
      <c r="BE801" s="5"/>
      <c r="BF801" s="43"/>
      <c r="BG801" s="43"/>
      <c r="BH801" s="43"/>
      <c r="BK801" s="44"/>
      <c r="BL801" s="44"/>
      <c r="BM801" s="5"/>
      <c r="BN801" s="5"/>
      <c r="BO801" s="44"/>
      <c r="BP801" s="44"/>
      <c r="BQ801" s="44"/>
      <c r="BR801" s="44"/>
    </row>
    <row r="802" spans="1:70" s="6" customForma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2"/>
      <c r="W802" s="3"/>
      <c r="X802" s="4"/>
      <c r="Y802" s="42"/>
      <c r="Z802" s="3"/>
      <c r="AA802" s="3"/>
      <c r="AB802" s="3"/>
      <c r="AC802" s="3"/>
      <c r="AD802" s="5"/>
      <c r="AS802" s="2"/>
      <c r="BE802" s="5"/>
      <c r="BF802" s="43"/>
      <c r="BG802" s="43"/>
      <c r="BH802" s="43"/>
      <c r="BK802" s="44"/>
      <c r="BL802" s="44"/>
      <c r="BM802" s="5"/>
      <c r="BN802" s="5"/>
      <c r="BO802" s="44"/>
      <c r="BP802" s="44"/>
      <c r="BQ802" s="44"/>
      <c r="BR802" s="44"/>
    </row>
    <row r="803" spans="1:70" s="6" customForma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2"/>
      <c r="W803" s="3"/>
      <c r="X803" s="4"/>
      <c r="Y803" s="42"/>
      <c r="Z803" s="3"/>
      <c r="AA803" s="3"/>
      <c r="AB803" s="3"/>
      <c r="AC803" s="3"/>
      <c r="AD803" s="5"/>
      <c r="AS803" s="2"/>
      <c r="BE803" s="5"/>
      <c r="BF803" s="43"/>
      <c r="BG803" s="43"/>
      <c r="BH803" s="43"/>
      <c r="BK803" s="44"/>
      <c r="BL803" s="44"/>
      <c r="BM803" s="5"/>
      <c r="BN803" s="5"/>
      <c r="BO803" s="44"/>
      <c r="BP803" s="44"/>
      <c r="BQ803" s="44"/>
      <c r="BR803" s="44"/>
    </row>
    <row r="804" spans="1:70" s="6" customForma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2"/>
      <c r="W804" s="3"/>
      <c r="X804" s="4"/>
      <c r="Y804" s="42"/>
      <c r="Z804" s="3"/>
      <c r="AA804" s="3"/>
      <c r="AB804" s="3"/>
      <c r="AC804" s="3"/>
      <c r="AD804" s="5"/>
      <c r="AS804" s="2"/>
      <c r="BE804" s="5"/>
      <c r="BF804" s="43"/>
      <c r="BG804" s="43"/>
      <c r="BH804" s="43"/>
      <c r="BK804" s="44"/>
      <c r="BL804" s="44"/>
      <c r="BM804" s="5"/>
      <c r="BN804" s="5"/>
      <c r="BO804" s="44"/>
      <c r="BP804" s="44"/>
      <c r="BQ804" s="44"/>
      <c r="BR804" s="44"/>
    </row>
    <row r="805" spans="1:70" s="6" customForma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2"/>
      <c r="W805" s="3"/>
      <c r="X805" s="4"/>
      <c r="Y805" s="42"/>
      <c r="Z805" s="3"/>
      <c r="AA805" s="3"/>
      <c r="AB805" s="3"/>
      <c r="AC805" s="3"/>
      <c r="AD805" s="5"/>
      <c r="AS805" s="2"/>
      <c r="BE805" s="5"/>
      <c r="BF805" s="43"/>
      <c r="BG805" s="43"/>
      <c r="BH805" s="43"/>
      <c r="BK805" s="44"/>
      <c r="BL805" s="44"/>
      <c r="BM805" s="5"/>
      <c r="BN805" s="5"/>
      <c r="BO805" s="44"/>
      <c r="BP805" s="44"/>
      <c r="BQ805" s="44"/>
      <c r="BR805" s="44"/>
    </row>
    <row r="806" spans="1:70" s="6" customForma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2"/>
      <c r="W806" s="3"/>
      <c r="X806" s="4"/>
      <c r="Y806" s="42"/>
      <c r="Z806" s="3"/>
      <c r="AA806" s="3"/>
      <c r="AB806" s="3"/>
      <c r="AC806" s="3"/>
      <c r="AD806" s="5"/>
      <c r="AS806" s="2"/>
      <c r="BE806" s="5"/>
      <c r="BF806" s="43"/>
      <c r="BG806" s="43"/>
      <c r="BH806" s="43"/>
      <c r="BK806" s="44"/>
      <c r="BL806" s="44"/>
      <c r="BM806" s="5"/>
      <c r="BN806" s="5"/>
      <c r="BO806" s="44"/>
      <c r="BP806" s="44"/>
      <c r="BQ806" s="44"/>
      <c r="BR806" s="44"/>
    </row>
    <row r="807" spans="1:70" s="6" customForma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2"/>
      <c r="W807" s="3"/>
      <c r="X807" s="4"/>
      <c r="Y807" s="42"/>
      <c r="Z807" s="3"/>
      <c r="AA807" s="3"/>
      <c r="AB807" s="3"/>
      <c r="AC807" s="3"/>
      <c r="AD807" s="5"/>
      <c r="AS807" s="2"/>
      <c r="BE807" s="5"/>
      <c r="BF807" s="43"/>
      <c r="BG807" s="43"/>
      <c r="BH807" s="43"/>
      <c r="BK807" s="44"/>
      <c r="BL807" s="44"/>
      <c r="BM807" s="5"/>
      <c r="BN807" s="5"/>
      <c r="BO807" s="44"/>
      <c r="BP807" s="44"/>
      <c r="BQ807" s="44"/>
      <c r="BR807" s="44"/>
    </row>
    <row r="808" spans="1:70" s="6" customForma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2"/>
      <c r="W808" s="3"/>
      <c r="X808" s="4"/>
      <c r="Y808" s="42"/>
      <c r="Z808" s="3"/>
      <c r="AA808" s="3"/>
      <c r="AB808" s="3"/>
      <c r="AC808" s="3"/>
      <c r="AD808" s="5"/>
      <c r="AS808" s="2"/>
      <c r="BE808" s="5"/>
      <c r="BF808" s="43"/>
      <c r="BG808" s="43"/>
      <c r="BH808" s="43"/>
      <c r="BK808" s="44"/>
      <c r="BL808" s="44"/>
      <c r="BM808" s="5"/>
      <c r="BN808" s="5"/>
      <c r="BO808" s="44"/>
      <c r="BP808" s="44"/>
      <c r="BQ808" s="44"/>
      <c r="BR808" s="44"/>
    </row>
    <row r="809" spans="1:70" s="6" customForma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2"/>
      <c r="W809" s="3"/>
      <c r="X809" s="4"/>
      <c r="Y809" s="42"/>
      <c r="Z809" s="3"/>
      <c r="AA809" s="3"/>
      <c r="AB809" s="3"/>
      <c r="AC809" s="3"/>
      <c r="AD809" s="5"/>
      <c r="AS809" s="2"/>
      <c r="BE809" s="5"/>
      <c r="BF809" s="43"/>
      <c r="BG809" s="43"/>
      <c r="BH809" s="43"/>
      <c r="BK809" s="44"/>
      <c r="BL809" s="44"/>
      <c r="BM809" s="5"/>
      <c r="BN809" s="5"/>
      <c r="BO809" s="44"/>
      <c r="BP809" s="44"/>
      <c r="BQ809" s="44"/>
      <c r="BR809" s="44"/>
    </row>
    <row r="810" spans="1:70" s="6" customForma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2"/>
      <c r="W810" s="3"/>
      <c r="X810" s="4"/>
      <c r="Y810" s="42"/>
      <c r="Z810" s="3"/>
      <c r="AA810" s="3"/>
      <c r="AB810" s="3"/>
      <c r="AC810" s="3"/>
      <c r="AD810" s="5"/>
      <c r="AS810" s="2"/>
      <c r="BE810" s="5"/>
      <c r="BF810" s="43"/>
      <c r="BG810" s="43"/>
      <c r="BH810" s="43"/>
      <c r="BK810" s="44"/>
      <c r="BL810" s="44"/>
      <c r="BM810" s="5"/>
      <c r="BN810" s="5"/>
      <c r="BO810" s="44"/>
      <c r="BP810" s="44"/>
      <c r="BQ810" s="44"/>
      <c r="BR810" s="44"/>
    </row>
    <row r="811" spans="1:70" s="6" customForma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2"/>
      <c r="W811" s="3"/>
      <c r="X811" s="4"/>
      <c r="Y811" s="42"/>
      <c r="Z811" s="3"/>
      <c r="AA811" s="3"/>
      <c r="AB811" s="3"/>
      <c r="AC811" s="3"/>
      <c r="AD811" s="5"/>
      <c r="AS811" s="2"/>
      <c r="BE811" s="5"/>
      <c r="BF811" s="43"/>
      <c r="BG811" s="43"/>
      <c r="BH811" s="43"/>
      <c r="BK811" s="44"/>
      <c r="BL811" s="44"/>
      <c r="BM811" s="5"/>
      <c r="BN811" s="5"/>
      <c r="BO811" s="44"/>
      <c r="BP811" s="44"/>
      <c r="BQ811" s="44"/>
      <c r="BR811" s="44"/>
    </row>
    <row r="812" spans="1:70" s="6" customForma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2"/>
      <c r="W812" s="3"/>
      <c r="X812" s="4"/>
      <c r="Y812" s="42"/>
      <c r="Z812" s="3"/>
      <c r="AA812" s="3"/>
      <c r="AB812" s="3"/>
      <c r="AC812" s="3"/>
      <c r="AD812" s="5"/>
      <c r="AS812" s="2"/>
      <c r="BE812" s="5"/>
      <c r="BF812" s="43"/>
      <c r="BG812" s="43"/>
      <c r="BH812" s="43"/>
      <c r="BK812" s="44"/>
      <c r="BL812" s="44"/>
      <c r="BM812" s="5"/>
      <c r="BN812" s="5"/>
      <c r="BO812" s="44"/>
      <c r="BP812" s="44"/>
      <c r="BQ812" s="44"/>
      <c r="BR812" s="44"/>
    </row>
    <row r="813" spans="1:70" s="6" customForma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2"/>
      <c r="W813" s="3"/>
      <c r="X813" s="4"/>
      <c r="Y813" s="42"/>
      <c r="Z813" s="3"/>
      <c r="AA813" s="3"/>
      <c r="AB813" s="3"/>
      <c r="AC813" s="3"/>
      <c r="AD813" s="5"/>
      <c r="AS813" s="2"/>
      <c r="BE813" s="5"/>
      <c r="BF813" s="43"/>
      <c r="BG813" s="43"/>
      <c r="BH813" s="43"/>
      <c r="BK813" s="44"/>
      <c r="BL813" s="44"/>
      <c r="BM813" s="5"/>
      <c r="BN813" s="5"/>
      <c r="BO813" s="44"/>
      <c r="BP813" s="44"/>
      <c r="BQ813" s="44"/>
      <c r="BR813" s="44"/>
    </row>
    <row r="814" spans="1:70" s="6" customForma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2"/>
      <c r="W814" s="3"/>
      <c r="X814" s="4"/>
      <c r="Y814" s="42"/>
      <c r="Z814" s="3"/>
      <c r="AA814" s="3"/>
      <c r="AB814" s="3"/>
      <c r="AC814" s="3"/>
      <c r="AD814" s="5"/>
      <c r="AS814" s="2"/>
      <c r="BE814" s="5"/>
      <c r="BF814" s="43"/>
      <c r="BG814" s="43"/>
      <c r="BH814" s="43"/>
      <c r="BK814" s="44"/>
      <c r="BL814" s="44"/>
      <c r="BM814" s="5"/>
      <c r="BN814" s="5"/>
      <c r="BO814" s="44"/>
      <c r="BP814" s="44"/>
      <c r="BQ814" s="44"/>
      <c r="BR814" s="44"/>
    </row>
    <row r="815" spans="1:70" s="6" customForma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2"/>
      <c r="W815" s="3"/>
      <c r="X815" s="4"/>
      <c r="Y815" s="42"/>
      <c r="Z815" s="3"/>
      <c r="AA815" s="3"/>
      <c r="AB815" s="3"/>
      <c r="AC815" s="3"/>
      <c r="AD815" s="5"/>
      <c r="AS815" s="2"/>
      <c r="BE815" s="5"/>
      <c r="BF815" s="43"/>
      <c r="BG815" s="43"/>
      <c r="BH815" s="43"/>
      <c r="BK815" s="44"/>
      <c r="BL815" s="44"/>
      <c r="BM815" s="5"/>
      <c r="BN815" s="5"/>
      <c r="BO815" s="44"/>
      <c r="BP815" s="44"/>
      <c r="BQ815" s="44"/>
      <c r="BR815" s="44"/>
    </row>
    <row r="816" spans="1:70" s="6" customForma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2"/>
      <c r="W816" s="3"/>
      <c r="X816" s="4"/>
      <c r="Y816" s="42"/>
      <c r="Z816" s="3"/>
      <c r="AA816" s="3"/>
      <c r="AB816" s="3"/>
      <c r="AC816" s="3"/>
      <c r="AD816" s="5"/>
      <c r="AS816" s="2"/>
      <c r="BE816" s="5"/>
      <c r="BF816" s="43"/>
      <c r="BG816" s="43"/>
      <c r="BH816" s="43"/>
      <c r="BK816" s="44"/>
      <c r="BL816" s="44"/>
      <c r="BM816" s="5"/>
      <c r="BN816" s="5"/>
      <c r="BO816" s="44"/>
      <c r="BP816" s="44"/>
      <c r="BQ816" s="44"/>
      <c r="BR816" s="44"/>
    </row>
    <row r="817" spans="1:70" s="6" customForma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2"/>
      <c r="W817" s="3"/>
      <c r="X817" s="4"/>
      <c r="Y817" s="42"/>
      <c r="Z817" s="3"/>
      <c r="AA817" s="3"/>
      <c r="AB817" s="3"/>
      <c r="AC817" s="3"/>
      <c r="AD817" s="5"/>
      <c r="AS817" s="2"/>
      <c r="BE817" s="5"/>
      <c r="BF817" s="43"/>
      <c r="BG817" s="43"/>
      <c r="BH817" s="43"/>
      <c r="BK817" s="44"/>
      <c r="BL817" s="44"/>
      <c r="BM817" s="5"/>
      <c r="BN817" s="5"/>
      <c r="BO817" s="44"/>
      <c r="BP817" s="44"/>
      <c r="BQ817" s="44"/>
      <c r="BR817" s="44"/>
    </row>
    <row r="818" spans="1:70" s="6" customForma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2"/>
      <c r="W818" s="3"/>
      <c r="X818" s="4"/>
      <c r="Y818" s="42"/>
      <c r="Z818" s="3"/>
      <c r="AA818" s="3"/>
      <c r="AB818" s="3"/>
      <c r="AC818" s="3"/>
      <c r="AD818" s="5"/>
      <c r="AS818" s="2"/>
      <c r="BE818" s="5"/>
      <c r="BF818" s="43"/>
      <c r="BG818" s="43"/>
      <c r="BH818" s="43"/>
      <c r="BK818" s="44"/>
      <c r="BL818" s="44"/>
      <c r="BM818" s="5"/>
      <c r="BN818" s="5"/>
      <c r="BO818" s="44"/>
      <c r="BP818" s="44"/>
      <c r="BQ818" s="44"/>
      <c r="BR818" s="44"/>
    </row>
    <row r="819" spans="1:70" s="6" customForma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2"/>
      <c r="W819" s="3"/>
      <c r="X819" s="4"/>
      <c r="Y819" s="42"/>
      <c r="Z819" s="3"/>
      <c r="AA819" s="3"/>
      <c r="AB819" s="3"/>
      <c r="AC819" s="3"/>
      <c r="AD819" s="5"/>
      <c r="AS819" s="2"/>
      <c r="BE819" s="5"/>
      <c r="BF819" s="43"/>
      <c r="BG819" s="43"/>
      <c r="BH819" s="43"/>
      <c r="BK819" s="44"/>
      <c r="BL819" s="44"/>
      <c r="BM819" s="5"/>
      <c r="BN819" s="5"/>
      <c r="BO819" s="44"/>
      <c r="BP819" s="44"/>
      <c r="BQ819" s="44"/>
      <c r="BR819" s="44"/>
    </row>
    <row r="820" spans="1:70" s="6" customForma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2"/>
      <c r="W820" s="3"/>
      <c r="X820" s="4"/>
      <c r="Y820" s="42"/>
      <c r="Z820" s="3"/>
      <c r="AA820" s="3"/>
      <c r="AB820" s="3"/>
      <c r="AC820" s="3"/>
      <c r="AD820" s="5"/>
      <c r="AS820" s="2"/>
      <c r="BE820" s="5"/>
      <c r="BF820" s="43"/>
      <c r="BG820" s="43"/>
      <c r="BH820" s="43"/>
      <c r="BK820" s="44"/>
      <c r="BL820" s="44"/>
      <c r="BM820" s="5"/>
      <c r="BN820" s="5"/>
      <c r="BO820" s="44"/>
      <c r="BP820" s="44"/>
      <c r="BQ820" s="44"/>
      <c r="BR820" s="44"/>
    </row>
    <row r="821" spans="1:70" s="6" customForma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2"/>
      <c r="W821" s="3"/>
      <c r="X821" s="4"/>
      <c r="Y821" s="42"/>
      <c r="Z821" s="3"/>
      <c r="AA821" s="3"/>
      <c r="AB821" s="3"/>
      <c r="AC821" s="3"/>
      <c r="AD821" s="5"/>
      <c r="AS821" s="2"/>
      <c r="BE821" s="5"/>
      <c r="BF821" s="43"/>
      <c r="BG821" s="43"/>
      <c r="BH821" s="43"/>
      <c r="BK821" s="44"/>
      <c r="BL821" s="44"/>
      <c r="BM821" s="5"/>
      <c r="BN821" s="5"/>
      <c r="BO821" s="44"/>
      <c r="BP821" s="44"/>
      <c r="BQ821" s="44"/>
      <c r="BR821" s="44"/>
    </row>
    <row r="822" spans="1:70" s="6" customForma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2"/>
      <c r="W822" s="3"/>
      <c r="X822" s="4"/>
      <c r="Y822" s="42"/>
      <c r="Z822" s="3"/>
      <c r="AA822" s="3"/>
      <c r="AB822" s="3"/>
      <c r="AC822" s="3"/>
      <c r="AD822" s="5"/>
      <c r="AS822" s="2"/>
      <c r="BE822" s="5"/>
      <c r="BF822" s="43"/>
      <c r="BG822" s="43"/>
      <c r="BH822" s="43"/>
      <c r="BK822" s="44"/>
      <c r="BL822" s="44"/>
      <c r="BM822" s="5"/>
      <c r="BN822" s="5"/>
      <c r="BO822" s="44"/>
      <c r="BP822" s="44"/>
      <c r="BQ822" s="44"/>
      <c r="BR822" s="44"/>
    </row>
    <row r="823" spans="1:70" s="6" customForma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2"/>
      <c r="W823" s="3"/>
      <c r="X823" s="4"/>
      <c r="Y823" s="42"/>
      <c r="Z823" s="3"/>
      <c r="AA823" s="3"/>
      <c r="AB823" s="3"/>
      <c r="AC823" s="3"/>
      <c r="AD823" s="5"/>
      <c r="AS823" s="2"/>
      <c r="BE823" s="5"/>
      <c r="BF823" s="43"/>
      <c r="BG823" s="43"/>
      <c r="BH823" s="43"/>
      <c r="BK823" s="44"/>
      <c r="BL823" s="44"/>
      <c r="BM823" s="5"/>
      <c r="BN823" s="5"/>
      <c r="BO823" s="44"/>
      <c r="BP823" s="44"/>
      <c r="BQ823" s="44"/>
      <c r="BR823" s="44"/>
    </row>
    <row r="824" spans="1:70" s="6" customForma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2"/>
      <c r="W824" s="3"/>
      <c r="X824" s="4"/>
      <c r="Y824" s="42"/>
      <c r="Z824" s="3"/>
      <c r="AA824" s="3"/>
      <c r="AB824" s="3"/>
      <c r="AC824" s="3"/>
      <c r="AD824" s="5"/>
      <c r="AS824" s="2"/>
      <c r="BE824" s="5"/>
      <c r="BF824" s="43"/>
      <c r="BG824" s="43"/>
      <c r="BH824" s="43"/>
      <c r="BK824" s="44"/>
      <c r="BL824" s="44"/>
      <c r="BM824" s="5"/>
      <c r="BN824" s="5"/>
      <c r="BO824" s="44"/>
      <c r="BP824" s="44"/>
      <c r="BQ824" s="44"/>
      <c r="BR824" s="44"/>
    </row>
    <row r="825" spans="1:70" s="6" customForma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2"/>
      <c r="W825" s="3"/>
      <c r="X825" s="4"/>
      <c r="Y825" s="42"/>
      <c r="Z825" s="3"/>
      <c r="AA825" s="3"/>
      <c r="AB825" s="3"/>
      <c r="AC825" s="3"/>
      <c r="AD825" s="5"/>
      <c r="AS825" s="2"/>
      <c r="BE825" s="5"/>
      <c r="BF825" s="43"/>
      <c r="BG825" s="43"/>
      <c r="BH825" s="43"/>
      <c r="BK825" s="44"/>
      <c r="BL825" s="44"/>
      <c r="BM825" s="5"/>
      <c r="BN825" s="5"/>
      <c r="BO825" s="44"/>
      <c r="BP825" s="44"/>
      <c r="BQ825" s="44"/>
      <c r="BR825" s="44"/>
    </row>
    <row r="826" spans="1:70" s="6" customForma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2"/>
      <c r="W826" s="3"/>
      <c r="X826" s="4"/>
      <c r="Y826" s="42"/>
      <c r="Z826" s="3"/>
      <c r="AA826" s="3"/>
      <c r="AB826" s="3"/>
      <c r="AC826" s="3"/>
      <c r="AD826" s="5"/>
      <c r="AS826" s="2"/>
      <c r="BE826" s="5"/>
      <c r="BF826" s="43"/>
      <c r="BG826" s="43"/>
      <c r="BH826" s="43"/>
      <c r="BK826" s="44"/>
      <c r="BL826" s="44"/>
      <c r="BM826" s="5"/>
      <c r="BN826" s="5"/>
      <c r="BO826" s="44"/>
      <c r="BP826" s="44"/>
      <c r="BQ826" s="44"/>
      <c r="BR826" s="44"/>
    </row>
    <row r="827" spans="1:70" s="6" customForma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2"/>
      <c r="W827" s="3"/>
      <c r="X827" s="4"/>
      <c r="Y827" s="42"/>
      <c r="Z827" s="3"/>
      <c r="AA827" s="3"/>
      <c r="AB827" s="3"/>
      <c r="AC827" s="3"/>
      <c r="AD827" s="5"/>
      <c r="AS827" s="2"/>
      <c r="BE827" s="5"/>
      <c r="BF827" s="43"/>
      <c r="BG827" s="43"/>
      <c r="BH827" s="43"/>
      <c r="BK827" s="44"/>
      <c r="BL827" s="44"/>
      <c r="BM827" s="5"/>
      <c r="BN827" s="5"/>
      <c r="BO827" s="44"/>
      <c r="BP827" s="44"/>
      <c r="BQ827" s="44"/>
      <c r="BR827" s="44"/>
    </row>
    <row r="828" spans="1:70" s="6" customForma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2"/>
      <c r="W828" s="3"/>
      <c r="X828" s="4"/>
      <c r="Y828" s="42"/>
      <c r="Z828" s="3"/>
      <c r="AA828" s="3"/>
      <c r="AB828" s="3"/>
      <c r="AC828" s="3"/>
      <c r="AD828" s="5"/>
      <c r="AS828" s="2"/>
      <c r="BE828" s="5"/>
      <c r="BF828" s="43"/>
      <c r="BG828" s="43"/>
      <c r="BH828" s="43"/>
      <c r="BK828" s="44"/>
      <c r="BL828" s="44"/>
      <c r="BM828" s="5"/>
      <c r="BN828" s="5"/>
      <c r="BO828" s="44"/>
      <c r="BP828" s="44"/>
      <c r="BQ828" s="44"/>
      <c r="BR828" s="44"/>
    </row>
    <row r="829" spans="1:70" s="6" customForma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2"/>
      <c r="W829" s="3"/>
      <c r="X829" s="4"/>
      <c r="Y829" s="42"/>
      <c r="Z829" s="3"/>
      <c r="AA829" s="3"/>
      <c r="AB829" s="3"/>
      <c r="AC829" s="3"/>
      <c r="AD829" s="5"/>
      <c r="AS829" s="2"/>
      <c r="BE829" s="5"/>
      <c r="BF829" s="43"/>
      <c r="BG829" s="43"/>
      <c r="BH829" s="43"/>
      <c r="BK829" s="44"/>
      <c r="BL829" s="44"/>
      <c r="BM829" s="5"/>
      <c r="BN829" s="5"/>
      <c r="BO829" s="44"/>
      <c r="BP829" s="44"/>
      <c r="BQ829" s="44"/>
      <c r="BR829" s="44"/>
    </row>
    <row r="830" spans="1:70" s="6" customForma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2"/>
      <c r="W830" s="3"/>
      <c r="X830" s="4"/>
      <c r="Y830" s="42"/>
      <c r="Z830" s="3"/>
      <c r="AA830" s="3"/>
      <c r="AB830" s="3"/>
      <c r="AC830" s="3"/>
      <c r="AD830" s="5"/>
      <c r="AS830" s="2"/>
      <c r="BE830" s="5"/>
      <c r="BF830" s="43"/>
      <c r="BG830" s="43"/>
      <c r="BH830" s="43"/>
      <c r="BK830" s="44"/>
      <c r="BL830" s="44"/>
      <c r="BM830" s="5"/>
      <c r="BN830" s="5"/>
      <c r="BO830" s="44"/>
      <c r="BP830" s="44"/>
      <c r="BQ830" s="44"/>
      <c r="BR830" s="44"/>
    </row>
    <row r="831" spans="1:70" s="6" customForma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2"/>
      <c r="W831" s="3"/>
      <c r="X831" s="4"/>
      <c r="Y831" s="42"/>
      <c r="Z831" s="3"/>
      <c r="AA831" s="3"/>
      <c r="AB831" s="3"/>
      <c r="AC831" s="3"/>
      <c r="AD831" s="5"/>
      <c r="AS831" s="2"/>
      <c r="BE831" s="5"/>
      <c r="BF831" s="43"/>
      <c r="BG831" s="43"/>
      <c r="BH831" s="43"/>
      <c r="BK831" s="44"/>
      <c r="BL831" s="44"/>
      <c r="BM831" s="5"/>
      <c r="BN831" s="5"/>
      <c r="BO831" s="44"/>
      <c r="BP831" s="44"/>
      <c r="BQ831" s="44"/>
      <c r="BR831" s="44"/>
    </row>
    <row r="832" spans="1:70" s="6" customForma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2"/>
      <c r="W832" s="3"/>
      <c r="X832" s="4"/>
      <c r="Y832" s="42"/>
      <c r="Z832" s="3"/>
      <c r="AA832" s="3"/>
      <c r="AB832" s="3"/>
      <c r="AC832" s="3"/>
      <c r="AD832" s="5"/>
      <c r="AS832" s="2"/>
      <c r="BE832" s="5"/>
      <c r="BF832" s="43"/>
      <c r="BG832" s="43"/>
      <c r="BH832" s="43"/>
      <c r="BK832" s="44"/>
      <c r="BL832" s="44"/>
      <c r="BM832" s="5"/>
      <c r="BN832" s="5"/>
      <c r="BO832" s="44"/>
      <c r="BP832" s="44"/>
      <c r="BQ832" s="44"/>
      <c r="BR832" s="44"/>
    </row>
    <row r="833" spans="1:70" s="6" customForma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2"/>
      <c r="W833" s="3"/>
      <c r="X833" s="4"/>
      <c r="Y833" s="42"/>
      <c r="Z833" s="3"/>
      <c r="AA833" s="3"/>
      <c r="AB833" s="3"/>
      <c r="AC833" s="3"/>
      <c r="AD833" s="5"/>
      <c r="AS833" s="2"/>
      <c r="BE833" s="5"/>
      <c r="BF833" s="43"/>
      <c r="BG833" s="43"/>
      <c r="BH833" s="43"/>
      <c r="BK833" s="44"/>
      <c r="BL833" s="44"/>
      <c r="BM833" s="5"/>
      <c r="BN833" s="5"/>
      <c r="BO833" s="44"/>
      <c r="BP833" s="44"/>
      <c r="BQ833" s="44"/>
      <c r="BR833" s="44"/>
    </row>
    <row r="834" spans="1:70" s="6" customForma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2"/>
      <c r="W834" s="3"/>
      <c r="X834" s="4"/>
      <c r="Y834" s="42"/>
      <c r="Z834" s="3"/>
      <c r="AA834" s="3"/>
      <c r="AB834" s="3"/>
      <c r="AC834" s="3"/>
      <c r="AD834" s="5"/>
      <c r="AS834" s="2"/>
      <c r="BE834" s="5"/>
      <c r="BF834" s="43"/>
      <c r="BG834" s="43"/>
      <c r="BH834" s="43"/>
      <c r="BK834" s="44"/>
      <c r="BL834" s="44"/>
      <c r="BM834" s="5"/>
      <c r="BN834" s="5"/>
      <c r="BO834" s="44"/>
      <c r="BP834" s="44"/>
      <c r="BQ834" s="44"/>
      <c r="BR834" s="44"/>
    </row>
    <row r="835" spans="1:70" s="6" customForma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2"/>
      <c r="W835" s="3"/>
      <c r="X835" s="4"/>
      <c r="Y835" s="42"/>
      <c r="Z835" s="3"/>
      <c r="AA835" s="3"/>
      <c r="AB835" s="3"/>
      <c r="AC835" s="3"/>
      <c r="AD835" s="5"/>
      <c r="AS835" s="2"/>
      <c r="BE835" s="5"/>
      <c r="BF835" s="43"/>
      <c r="BG835" s="43"/>
      <c r="BH835" s="43"/>
      <c r="BK835" s="44"/>
      <c r="BL835" s="44"/>
      <c r="BM835" s="5"/>
      <c r="BN835" s="5"/>
      <c r="BO835" s="44"/>
      <c r="BP835" s="44"/>
      <c r="BQ835" s="44"/>
      <c r="BR835" s="44"/>
    </row>
    <row r="836" spans="1:70" s="6" customForma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2"/>
      <c r="W836" s="3"/>
      <c r="X836" s="4"/>
      <c r="Y836" s="42"/>
      <c r="Z836" s="3"/>
      <c r="AA836" s="3"/>
      <c r="AB836" s="3"/>
      <c r="AC836" s="3"/>
      <c r="AD836" s="5"/>
      <c r="AS836" s="2"/>
      <c r="BE836" s="5"/>
      <c r="BF836" s="43"/>
      <c r="BG836" s="43"/>
      <c r="BH836" s="43"/>
      <c r="BK836" s="44"/>
      <c r="BL836" s="44"/>
      <c r="BM836" s="5"/>
      <c r="BN836" s="5"/>
      <c r="BO836" s="44"/>
      <c r="BP836" s="44"/>
      <c r="BQ836" s="44"/>
      <c r="BR836" s="44"/>
    </row>
    <row r="837" spans="1:70" s="6" customForma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2"/>
      <c r="W837" s="3"/>
      <c r="X837" s="4"/>
      <c r="Y837" s="42"/>
      <c r="Z837" s="3"/>
      <c r="AA837" s="3"/>
      <c r="AB837" s="3"/>
      <c r="AC837" s="3"/>
      <c r="AD837" s="5"/>
      <c r="AS837" s="2"/>
      <c r="BE837" s="5"/>
      <c r="BF837" s="43"/>
      <c r="BG837" s="43"/>
      <c r="BH837" s="43"/>
      <c r="BK837" s="44"/>
      <c r="BL837" s="44"/>
      <c r="BM837" s="5"/>
      <c r="BN837" s="5"/>
      <c r="BO837" s="44"/>
      <c r="BP837" s="44"/>
      <c r="BQ837" s="44"/>
      <c r="BR837" s="44"/>
    </row>
    <row r="838" spans="1:70" s="6" customForma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2"/>
      <c r="W838" s="3"/>
      <c r="X838" s="4"/>
      <c r="Y838" s="42"/>
      <c r="Z838" s="3"/>
      <c r="AA838" s="3"/>
      <c r="AB838" s="3"/>
      <c r="AC838" s="3"/>
      <c r="AD838" s="5"/>
      <c r="AS838" s="2"/>
      <c r="BE838" s="5"/>
      <c r="BF838" s="43"/>
      <c r="BG838" s="43"/>
      <c r="BH838" s="43"/>
      <c r="BK838" s="44"/>
      <c r="BL838" s="44"/>
      <c r="BM838" s="5"/>
      <c r="BN838" s="5"/>
      <c r="BO838" s="44"/>
      <c r="BP838" s="44"/>
      <c r="BQ838" s="44"/>
      <c r="BR838" s="44"/>
    </row>
    <row r="839" spans="1:70" s="6" customForma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2"/>
      <c r="W839" s="3"/>
      <c r="X839" s="4"/>
      <c r="Y839" s="42"/>
      <c r="Z839" s="3"/>
      <c r="AA839" s="3"/>
      <c r="AB839" s="3"/>
      <c r="AC839" s="3"/>
      <c r="AD839" s="5"/>
      <c r="AS839" s="2"/>
      <c r="BE839" s="5"/>
      <c r="BF839" s="43"/>
      <c r="BG839" s="43"/>
      <c r="BH839" s="43"/>
      <c r="BK839" s="44"/>
      <c r="BL839" s="44"/>
      <c r="BM839" s="5"/>
      <c r="BN839" s="5"/>
      <c r="BO839" s="44"/>
      <c r="BP839" s="44"/>
      <c r="BQ839" s="44"/>
      <c r="BR839" s="44"/>
    </row>
    <row r="840" spans="1:70" s="6" customForma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2"/>
      <c r="W840" s="3"/>
      <c r="X840" s="4"/>
      <c r="Y840" s="42"/>
      <c r="Z840" s="3"/>
      <c r="AA840" s="3"/>
      <c r="AB840" s="3"/>
      <c r="AC840" s="3"/>
      <c r="AD840" s="5"/>
      <c r="AS840" s="2"/>
      <c r="BE840" s="5"/>
      <c r="BF840" s="43"/>
      <c r="BG840" s="43"/>
      <c r="BH840" s="43"/>
      <c r="BK840" s="44"/>
      <c r="BL840" s="44"/>
      <c r="BM840" s="5"/>
      <c r="BN840" s="5"/>
      <c r="BO840" s="44"/>
      <c r="BP840" s="44"/>
      <c r="BQ840" s="44"/>
      <c r="BR840" s="44"/>
    </row>
    <row r="841" spans="1:70" s="6" customForma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2"/>
      <c r="W841" s="3"/>
      <c r="X841" s="4"/>
      <c r="Y841" s="42"/>
      <c r="Z841" s="3"/>
      <c r="AA841" s="3"/>
      <c r="AB841" s="3"/>
      <c r="AC841" s="3"/>
      <c r="AD841" s="5"/>
      <c r="AS841" s="2"/>
      <c r="BE841" s="5"/>
      <c r="BF841" s="43"/>
      <c r="BG841" s="43"/>
      <c r="BH841" s="43"/>
      <c r="BK841" s="44"/>
      <c r="BL841" s="44"/>
      <c r="BM841" s="5"/>
      <c r="BN841" s="5"/>
      <c r="BO841" s="44"/>
      <c r="BP841" s="44"/>
      <c r="BQ841" s="44"/>
      <c r="BR841" s="44"/>
    </row>
    <row r="842" spans="1:70" s="6" customForma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2"/>
      <c r="W842" s="3"/>
      <c r="X842" s="4"/>
      <c r="Y842" s="42"/>
      <c r="Z842" s="3"/>
      <c r="AA842" s="3"/>
      <c r="AB842" s="3"/>
      <c r="AC842" s="3"/>
      <c r="AD842" s="5"/>
      <c r="AS842" s="2"/>
      <c r="BE842" s="5"/>
      <c r="BF842" s="43"/>
      <c r="BG842" s="43"/>
      <c r="BH842" s="43"/>
      <c r="BK842" s="44"/>
      <c r="BL842" s="44"/>
      <c r="BM842" s="5"/>
      <c r="BN842" s="5"/>
      <c r="BO842" s="44"/>
      <c r="BP842" s="44"/>
      <c r="BQ842" s="44"/>
      <c r="BR842" s="44"/>
    </row>
    <row r="843" spans="1:70" s="6" customForma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2"/>
      <c r="W843" s="3"/>
      <c r="X843" s="4"/>
      <c r="Y843" s="42"/>
      <c r="Z843" s="3"/>
      <c r="AA843" s="3"/>
      <c r="AB843" s="3"/>
      <c r="AC843" s="3"/>
      <c r="AD843" s="5"/>
      <c r="AS843" s="2"/>
      <c r="BE843" s="5"/>
      <c r="BF843" s="43"/>
      <c r="BG843" s="43"/>
      <c r="BH843" s="43"/>
      <c r="BK843" s="44"/>
      <c r="BL843" s="44"/>
      <c r="BM843" s="5"/>
      <c r="BN843" s="5"/>
      <c r="BO843" s="44"/>
      <c r="BP843" s="44"/>
      <c r="BQ843" s="44"/>
      <c r="BR843" s="44"/>
    </row>
    <row r="844" spans="1:70" s="6" customForma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2"/>
      <c r="W844" s="3"/>
      <c r="X844" s="4"/>
      <c r="Y844" s="42"/>
      <c r="Z844" s="3"/>
      <c r="AA844" s="3"/>
      <c r="AB844" s="3"/>
      <c r="AC844" s="3"/>
      <c r="AD844" s="5"/>
      <c r="AS844" s="2"/>
      <c r="BE844" s="5"/>
      <c r="BF844" s="43"/>
      <c r="BG844" s="43"/>
      <c r="BH844" s="43"/>
      <c r="BK844" s="44"/>
      <c r="BL844" s="44"/>
      <c r="BM844" s="5"/>
      <c r="BN844" s="5"/>
      <c r="BO844" s="44"/>
      <c r="BP844" s="44"/>
      <c r="BQ844" s="44"/>
      <c r="BR844" s="44"/>
    </row>
    <row r="845" spans="1:70" s="6" customForma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2"/>
      <c r="W845" s="3"/>
      <c r="X845" s="4"/>
      <c r="Y845" s="42"/>
      <c r="Z845" s="3"/>
      <c r="AA845" s="3"/>
      <c r="AB845" s="3"/>
      <c r="AC845" s="3"/>
      <c r="AD845" s="5"/>
      <c r="AS845" s="2"/>
      <c r="BE845" s="5"/>
      <c r="BF845" s="43"/>
      <c r="BG845" s="43"/>
      <c r="BH845" s="43"/>
      <c r="BK845" s="44"/>
      <c r="BL845" s="44"/>
      <c r="BM845" s="5"/>
      <c r="BN845" s="5"/>
      <c r="BO845" s="44"/>
      <c r="BP845" s="44"/>
      <c r="BQ845" s="44"/>
      <c r="BR845" s="44"/>
    </row>
    <row r="846" spans="1:70" s="6" customForma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2"/>
      <c r="W846" s="3"/>
      <c r="X846" s="4"/>
      <c r="Y846" s="42"/>
      <c r="Z846" s="3"/>
      <c r="AA846" s="3"/>
      <c r="AB846" s="3"/>
      <c r="AC846" s="3"/>
      <c r="AD846" s="5"/>
      <c r="AS846" s="2"/>
      <c r="BE846" s="5"/>
      <c r="BF846" s="43"/>
      <c r="BG846" s="43"/>
      <c r="BH846" s="43"/>
      <c r="BK846" s="44"/>
      <c r="BL846" s="44"/>
      <c r="BM846" s="5"/>
      <c r="BN846" s="5"/>
      <c r="BO846" s="44"/>
      <c r="BP846" s="44"/>
      <c r="BQ846" s="44"/>
      <c r="BR846" s="44"/>
    </row>
    <row r="847" spans="1:70" s="6" customForma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2"/>
      <c r="W847" s="3"/>
      <c r="X847" s="4"/>
      <c r="Y847" s="42"/>
      <c r="Z847" s="3"/>
      <c r="AA847" s="3"/>
      <c r="AB847" s="3"/>
      <c r="AC847" s="3"/>
      <c r="AD847" s="5"/>
      <c r="AS847" s="2"/>
      <c r="BE847" s="5"/>
      <c r="BF847" s="43"/>
      <c r="BG847" s="43"/>
      <c r="BH847" s="43"/>
      <c r="BK847" s="44"/>
      <c r="BL847" s="44"/>
      <c r="BM847" s="5"/>
      <c r="BN847" s="5"/>
      <c r="BO847" s="44"/>
      <c r="BP847" s="44"/>
      <c r="BQ847" s="44"/>
      <c r="BR847" s="44"/>
    </row>
    <row r="848" spans="1:70" s="6" customForma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2"/>
      <c r="W848" s="3"/>
      <c r="X848" s="4"/>
      <c r="Y848" s="42"/>
      <c r="Z848" s="3"/>
      <c r="AA848" s="3"/>
      <c r="AB848" s="3"/>
      <c r="AC848" s="3"/>
      <c r="AD848" s="5"/>
      <c r="AS848" s="2"/>
      <c r="BE848" s="5"/>
      <c r="BF848" s="43"/>
      <c r="BG848" s="43"/>
      <c r="BH848" s="43"/>
      <c r="BK848" s="44"/>
      <c r="BL848" s="44"/>
      <c r="BM848" s="5"/>
      <c r="BN848" s="5"/>
      <c r="BO848" s="44"/>
      <c r="BP848" s="44"/>
      <c r="BQ848" s="44"/>
      <c r="BR848" s="44"/>
    </row>
    <row r="849" spans="1:70" s="6" customForma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2"/>
      <c r="W849" s="3"/>
      <c r="X849" s="4"/>
      <c r="Y849" s="42"/>
      <c r="Z849" s="3"/>
      <c r="AA849" s="3"/>
      <c r="AB849" s="3"/>
      <c r="AC849" s="3"/>
      <c r="AD849" s="5"/>
      <c r="AS849" s="2"/>
      <c r="BE849" s="5"/>
      <c r="BF849" s="43"/>
      <c r="BG849" s="43"/>
      <c r="BH849" s="43"/>
      <c r="BK849" s="44"/>
      <c r="BL849" s="44"/>
      <c r="BM849" s="5"/>
      <c r="BN849" s="5"/>
      <c r="BO849" s="44"/>
      <c r="BP849" s="44"/>
      <c r="BQ849" s="44"/>
      <c r="BR849" s="44"/>
    </row>
    <row r="850" spans="1:70" s="6" customForma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2"/>
      <c r="W850" s="3"/>
      <c r="X850" s="4"/>
      <c r="Y850" s="42"/>
      <c r="Z850" s="3"/>
      <c r="AA850" s="3"/>
      <c r="AB850" s="3"/>
      <c r="AC850" s="3"/>
      <c r="AD850" s="5"/>
      <c r="AS850" s="2"/>
      <c r="BE850" s="5"/>
      <c r="BF850" s="43"/>
      <c r="BG850" s="43"/>
      <c r="BH850" s="43"/>
      <c r="BK850" s="44"/>
      <c r="BL850" s="44"/>
      <c r="BM850" s="5"/>
      <c r="BN850" s="5"/>
      <c r="BO850" s="44"/>
      <c r="BP850" s="44"/>
      <c r="BQ850" s="44"/>
      <c r="BR850" s="44"/>
    </row>
    <row r="851" spans="1:70" s="6" customForma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2"/>
      <c r="W851" s="3"/>
      <c r="X851" s="4"/>
      <c r="Y851" s="42"/>
      <c r="Z851" s="3"/>
      <c r="AA851" s="3"/>
      <c r="AB851" s="3"/>
      <c r="AC851" s="3"/>
      <c r="AD851" s="5"/>
      <c r="AS851" s="2"/>
      <c r="BE851" s="5"/>
      <c r="BF851" s="43"/>
      <c r="BG851" s="43"/>
      <c r="BH851" s="43"/>
      <c r="BK851" s="44"/>
      <c r="BL851" s="44"/>
      <c r="BM851" s="5"/>
      <c r="BN851" s="5"/>
      <c r="BO851" s="44"/>
      <c r="BP851" s="44"/>
      <c r="BQ851" s="44"/>
      <c r="BR851" s="44"/>
    </row>
    <row r="852" spans="1:70" s="6" customForma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2"/>
      <c r="W852" s="3"/>
      <c r="X852" s="4"/>
      <c r="Y852" s="42"/>
      <c r="Z852" s="3"/>
      <c r="AA852" s="3"/>
      <c r="AB852" s="3"/>
      <c r="AC852" s="3"/>
      <c r="AD852" s="5"/>
      <c r="AS852" s="2"/>
      <c r="BE852" s="5"/>
      <c r="BF852" s="43"/>
      <c r="BG852" s="43"/>
      <c r="BH852" s="43"/>
      <c r="BK852" s="44"/>
      <c r="BL852" s="44"/>
      <c r="BM852" s="5"/>
      <c r="BN852" s="5"/>
      <c r="BO852" s="44"/>
      <c r="BP852" s="44"/>
      <c r="BQ852" s="44"/>
      <c r="BR852" s="44"/>
    </row>
    <row r="853" spans="1:70" s="6" customForma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2"/>
      <c r="W853" s="3"/>
      <c r="X853" s="4"/>
      <c r="Y853" s="42"/>
      <c r="Z853" s="3"/>
      <c r="AA853" s="3"/>
      <c r="AB853" s="3"/>
      <c r="AC853" s="3"/>
      <c r="AD853" s="5"/>
      <c r="AS853" s="2"/>
      <c r="BE853" s="5"/>
      <c r="BF853" s="43"/>
      <c r="BG853" s="43"/>
      <c r="BH853" s="43"/>
      <c r="BK853" s="44"/>
      <c r="BL853" s="44"/>
      <c r="BM853" s="5"/>
      <c r="BN853" s="5"/>
      <c r="BO853" s="44"/>
      <c r="BP853" s="44"/>
      <c r="BQ853" s="44"/>
      <c r="BR853" s="44"/>
    </row>
    <row r="854" spans="1:70" s="6" customForma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2"/>
      <c r="W854" s="3"/>
      <c r="X854" s="4"/>
      <c r="Y854" s="42"/>
      <c r="Z854" s="3"/>
      <c r="AA854" s="3"/>
      <c r="AB854" s="3"/>
      <c r="AC854" s="3"/>
      <c r="AD854" s="5"/>
      <c r="AS854" s="2"/>
      <c r="BE854" s="5"/>
      <c r="BF854" s="43"/>
      <c r="BG854" s="43"/>
      <c r="BH854" s="43"/>
      <c r="BK854" s="44"/>
      <c r="BL854" s="44"/>
      <c r="BM854" s="5"/>
      <c r="BN854" s="5"/>
      <c r="BO854" s="44"/>
      <c r="BP854" s="44"/>
      <c r="BQ854" s="44"/>
      <c r="BR854" s="44"/>
    </row>
    <row r="855" spans="1:70" s="6" customForma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2"/>
      <c r="W855" s="3"/>
      <c r="X855" s="4"/>
      <c r="Y855" s="42"/>
      <c r="Z855" s="3"/>
      <c r="AA855" s="3"/>
      <c r="AB855" s="3"/>
      <c r="AC855" s="3"/>
      <c r="AD855" s="5"/>
      <c r="AS855" s="2"/>
      <c r="BE855" s="5"/>
      <c r="BF855" s="43"/>
      <c r="BG855" s="43"/>
      <c r="BH855" s="43"/>
      <c r="BK855" s="44"/>
      <c r="BL855" s="44"/>
      <c r="BM855" s="5"/>
      <c r="BN855" s="5"/>
      <c r="BO855" s="44"/>
      <c r="BP855" s="44"/>
      <c r="BQ855" s="44"/>
      <c r="BR855" s="44"/>
    </row>
    <row r="856" spans="1:70" s="6" customForma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2"/>
      <c r="W856" s="3"/>
      <c r="X856" s="4"/>
      <c r="Y856" s="42"/>
      <c r="Z856" s="3"/>
      <c r="AA856" s="3"/>
      <c r="AB856" s="3"/>
      <c r="AC856" s="3"/>
      <c r="AD856" s="5"/>
      <c r="AS856" s="2"/>
      <c r="BE856" s="5"/>
      <c r="BF856" s="43"/>
      <c r="BG856" s="43"/>
      <c r="BH856" s="43"/>
      <c r="BK856" s="44"/>
      <c r="BL856" s="44"/>
      <c r="BM856" s="5"/>
      <c r="BN856" s="5"/>
      <c r="BO856" s="44"/>
      <c r="BP856" s="44"/>
      <c r="BQ856" s="44"/>
      <c r="BR856" s="44"/>
    </row>
    <row r="857" spans="1:70" s="6" customForma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2"/>
      <c r="W857" s="3"/>
      <c r="X857" s="4"/>
      <c r="Y857" s="42"/>
      <c r="Z857" s="3"/>
      <c r="AA857" s="3"/>
      <c r="AB857" s="3"/>
      <c r="AC857" s="3"/>
      <c r="AD857" s="5"/>
      <c r="AS857" s="2"/>
      <c r="BE857" s="5"/>
      <c r="BF857" s="43"/>
      <c r="BG857" s="43"/>
      <c r="BH857" s="43"/>
      <c r="BK857" s="44"/>
      <c r="BL857" s="44"/>
      <c r="BM857" s="5"/>
      <c r="BN857" s="5"/>
      <c r="BO857" s="44"/>
      <c r="BP857" s="44"/>
      <c r="BQ857" s="44"/>
      <c r="BR857" s="44"/>
    </row>
    <row r="858" spans="1:70" s="6" customForma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2"/>
      <c r="W858" s="3"/>
      <c r="X858" s="4"/>
      <c r="Y858" s="42"/>
      <c r="Z858" s="3"/>
      <c r="AA858" s="3"/>
      <c r="AB858" s="3"/>
      <c r="AC858" s="3"/>
      <c r="AD858" s="5"/>
      <c r="AS858" s="2"/>
      <c r="BE858" s="5"/>
      <c r="BF858" s="43"/>
      <c r="BG858" s="43"/>
      <c r="BH858" s="43"/>
      <c r="BK858" s="44"/>
      <c r="BL858" s="44"/>
      <c r="BM858" s="5"/>
      <c r="BN858" s="5"/>
      <c r="BO858" s="44"/>
      <c r="BP858" s="44"/>
      <c r="BQ858" s="44"/>
      <c r="BR858" s="44"/>
    </row>
    <row r="859" spans="1:70" s="6" customForma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2"/>
      <c r="W859" s="3"/>
      <c r="X859" s="4"/>
      <c r="Y859" s="42"/>
      <c r="Z859" s="3"/>
      <c r="AA859" s="3"/>
      <c r="AB859" s="3"/>
      <c r="AC859" s="3"/>
      <c r="AD859" s="5"/>
      <c r="AS859" s="2"/>
      <c r="BE859" s="5"/>
      <c r="BF859" s="43"/>
      <c r="BG859" s="43"/>
      <c r="BH859" s="43"/>
      <c r="BK859" s="44"/>
      <c r="BL859" s="44"/>
      <c r="BM859" s="5"/>
      <c r="BN859" s="5"/>
      <c r="BO859" s="44"/>
      <c r="BP859" s="44"/>
      <c r="BQ859" s="44"/>
      <c r="BR859" s="44"/>
    </row>
    <row r="860" spans="1:70" s="6" customForma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2"/>
      <c r="W860" s="3"/>
      <c r="X860" s="4"/>
      <c r="Y860" s="42"/>
      <c r="Z860" s="3"/>
      <c r="AA860" s="3"/>
      <c r="AB860" s="3"/>
      <c r="AC860" s="3"/>
      <c r="AD860" s="5"/>
      <c r="AS860" s="2"/>
      <c r="BE860" s="5"/>
      <c r="BF860" s="43"/>
      <c r="BG860" s="43"/>
      <c r="BH860" s="43"/>
      <c r="BK860" s="44"/>
      <c r="BL860" s="44"/>
      <c r="BM860" s="5"/>
      <c r="BN860" s="5"/>
      <c r="BO860" s="44"/>
      <c r="BP860" s="44"/>
      <c r="BQ860" s="44"/>
      <c r="BR860" s="44"/>
    </row>
    <row r="861" spans="1:70" s="6" customForma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2"/>
      <c r="W861" s="3"/>
      <c r="X861" s="4"/>
      <c r="Y861" s="42"/>
      <c r="Z861" s="3"/>
      <c r="AA861" s="3"/>
      <c r="AB861" s="3"/>
      <c r="AC861" s="3"/>
      <c r="AD861" s="5"/>
      <c r="AS861" s="2"/>
      <c r="BE861" s="5"/>
      <c r="BF861" s="43"/>
      <c r="BG861" s="43"/>
      <c r="BH861" s="43"/>
      <c r="BK861" s="44"/>
      <c r="BL861" s="44"/>
      <c r="BM861" s="5"/>
      <c r="BN861" s="5"/>
      <c r="BO861" s="44"/>
      <c r="BP861" s="44"/>
      <c r="BQ861" s="44"/>
      <c r="BR861" s="44"/>
    </row>
    <row r="862" spans="1:70" s="6" customForma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2"/>
      <c r="W862" s="3"/>
      <c r="X862" s="4"/>
      <c r="Y862" s="42"/>
      <c r="Z862" s="3"/>
      <c r="AA862" s="3"/>
      <c r="AB862" s="3"/>
      <c r="AC862" s="3"/>
      <c r="AD862" s="5"/>
      <c r="AS862" s="2"/>
      <c r="BE862" s="5"/>
      <c r="BF862" s="43"/>
      <c r="BG862" s="43"/>
      <c r="BH862" s="43"/>
      <c r="BK862" s="44"/>
      <c r="BL862" s="44"/>
      <c r="BM862" s="5"/>
      <c r="BN862" s="5"/>
      <c r="BO862" s="44"/>
      <c r="BP862" s="44"/>
      <c r="BQ862" s="44"/>
      <c r="BR862" s="44"/>
    </row>
    <row r="863" spans="1:70" s="6" customForma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2"/>
      <c r="W863" s="3"/>
      <c r="X863" s="4"/>
      <c r="Y863" s="42"/>
      <c r="Z863" s="3"/>
      <c r="AA863" s="3"/>
      <c r="AB863" s="3"/>
      <c r="AC863" s="3"/>
      <c r="AD863" s="5"/>
      <c r="AS863" s="2"/>
      <c r="BE863" s="5"/>
      <c r="BF863" s="43"/>
      <c r="BG863" s="43"/>
      <c r="BH863" s="43"/>
      <c r="BK863" s="44"/>
      <c r="BL863" s="44"/>
      <c r="BM863" s="5"/>
      <c r="BN863" s="5"/>
      <c r="BO863" s="44"/>
      <c r="BP863" s="44"/>
      <c r="BQ863" s="44"/>
      <c r="BR863" s="44"/>
    </row>
    <row r="864" spans="1:70" s="6" customForma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2"/>
      <c r="W864" s="3"/>
      <c r="X864" s="4"/>
      <c r="Y864" s="42"/>
      <c r="Z864" s="3"/>
      <c r="AA864" s="3"/>
      <c r="AB864" s="3"/>
      <c r="AC864" s="3"/>
      <c r="AD864" s="5"/>
      <c r="AS864" s="2"/>
      <c r="BE864" s="5"/>
      <c r="BF864" s="43"/>
      <c r="BG864" s="43"/>
      <c r="BH864" s="43"/>
      <c r="BK864" s="44"/>
      <c r="BL864" s="44"/>
      <c r="BM864" s="5"/>
      <c r="BN864" s="5"/>
      <c r="BO864" s="44"/>
      <c r="BP864" s="44"/>
      <c r="BQ864" s="44"/>
      <c r="BR864" s="44"/>
    </row>
    <row r="865" spans="1:70" s="6" customForma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2"/>
      <c r="W865" s="3"/>
      <c r="X865" s="4"/>
      <c r="Y865" s="42"/>
      <c r="Z865" s="3"/>
      <c r="AA865" s="3"/>
      <c r="AB865" s="3"/>
      <c r="AC865" s="3"/>
      <c r="AD865" s="5"/>
      <c r="AS865" s="2"/>
      <c r="BE865" s="5"/>
      <c r="BF865" s="43"/>
      <c r="BG865" s="43"/>
      <c r="BH865" s="43"/>
      <c r="BK865" s="44"/>
      <c r="BL865" s="44"/>
      <c r="BM865" s="5"/>
      <c r="BN865" s="5"/>
      <c r="BO865" s="44"/>
      <c r="BP865" s="44"/>
      <c r="BQ865" s="44"/>
      <c r="BR865" s="44"/>
    </row>
    <row r="866" spans="1:70" s="6" customForma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2"/>
      <c r="W866" s="3"/>
      <c r="X866" s="4"/>
      <c r="Y866" s="42"/>
      <c r="Z866" s="3"/>
      <c r="AA866" s="3"/>
      <c r="AB866" s="3"/>
      <c r="AC866" s="3"/>
      <c r="AD866" s="5"/>
      <c r="AS866" s="2"/>
      <c r="BE866" s="5"/>
      <c r="BF866" s="43"/>
      <c r="BG866" s="43"/>
      <c r="BH866" s="43"/>
      <c r="BK866" s="44"/>
      <c r="BL866" s="44"/>
      <c r="BM866" s="5"/>
      <c r="BN866" s="5"/>
      <c r="BO866" s="44"/>
      <c r="BP866" s="44"/>
      <c r="BQ866" s="44"/>
      <c r="BR866" s="44"/>
    </row>
    <row r="867" spans="1:70" s="6" customForma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2"/>
      <c r="W867" s="3"/>
      <c r="X867" s="4"/>
      <c r="Y867" s="42"/>
      <c r="Z867" s="3"/>
      <c r="AA867" s="3"/>
      <c r="AB867" s="3"/>
      <c r="AC867" s="3"/>
      <c r="AD867" s="5"/>
      <c r="AS867" s="2"/>
      <c r="BE867" s="5"/>
      <c r="BF867" s="43"/>
      <c r="BG867" s="43"/>
      <c r="BH867" s="43"/>
      <c r="BK867" s="44"/>
      <c r="BL867" s="44"/>
      <c r="BM867" s="5"/>
      <c r="BN867" s="5"/>
      <c r="BO867" s="44"/>
      <c r="BP867" s="44"/>
      <c r="BQ867" s="44"/>
      <c r="BR867" s="44"/>
    </row>
    <row r="868" spans="1:70" s="6" customForma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2"/>
      <c r="W868" s="3"/>
      <c r="X868" s="4"/>
      <c r="Y868" s="42"/>
      <c r="Z868" s="3"/>
      <c r="AA868" s="3"/>
      <c r="AB868" s="3"/>
      <c r="AC868" s="3"/>
      <c r="AD868" s="5"/>
      <c r="AS868" s="2"/>
      <c r="BE868" s="5"/>
      <c r="BF868" s="43"/>
      <c r="BG868" s="43"/>
      <c r="BH868" s="43"/>
      <c r="BK868" s="44"/>
      <c r="BL868" s="44"/>
      <c r="BM868" s="5"/>
      <c r="BN868" s="5"/>
      <c r="BO868" s="44"/>
      <c r="BP868" s="44"/>
      <c r="BQ868" s="44"/>
      <c r="BR868" s="44"/>
    </row>
    <row r="869" spans="1:70" s="6" customForma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2"/>
      <c r="W869" s="3"/>
      <c r="X869" s="4"/>
      <c r="Y869" s="42"/>
      <c r="Z869" s="3"/>
      <c r="AA869" s="3"/>
      <c r="AB869" s="3"/>
      <c r="AC869" s="3"/>
      <c r="AD869" s="5"/>
      <c r="AS869" s="2"/>
      <c r="BE869" s="5"/>
      <c r="BF869" s="43"/>
      <c r="BG869" s="43"/>
      <c r="BH869" s="43"/>
      <c r="BK869" s="44"/>
      <c r="BL869" s="44"/>
      <c r="BM869" s="5"/>
      <c r="BN869" s="5"/>
      <c r="BO869" s="44"/>
      <c r="BP869" s="44"/>
      <c r="BQ869" s="44"/>
      <c r="BR869" s="44"/>
    </row>
    <row r="870" spans="1:70" s="6" customForma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2"/>
      <c r="W870" s="3"/>
      <c r="X870" s="4"/>
      <c r="Y870" s="42"/>
      <c r="Z870" s="3"/>
      <c r="AA870" s="3"/>
      <c r="AB870" s="3"/>
      <c r="AC870" s="3"/>
      <c r="AD870" s="5"/>
      <c r="AS870" s="2"/>
      <c r="BE870" s="5"/>
      <c r="BF870" s="43"/>
      <c r="BG870" s="43"/>
      <c r="BH870" s="43"/>
      <c r="BK870" s="44"/>
      <c r="BL870" s="44"/>
      <c r="BM870" s="5"/>
      <c r="BN870" s="5"/>
      <c r="BO870" s="44"/>
      <c r="BP870" s="44"/>
      <c r="BQ870" s="44"/>
      <c r="BR870" s="44"/>
    </row>
    <row r="871" spans="1:70" s="6" customForma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2"/>
      <c r="W871" s="3"/>
      <c r="X871" s="4"/>
      <c r="Y871" s="42"/>
      <c r="Z871" s="3"/>
      <c r="AA871" s="3"/>
      <c r="AB871" s="3"/>
      <c r="AC871" s="3"/>
      <c r="AD871" s="5"/>
      <c r="AS871" s="2"/>
      <c r="BE871" s="5"/>
      <c r="BF871" s="43"/>
      <c r="BG871" s="43"/>
      <c r="BH871" s="43"/>
      <c r="BK871" s="44"/>
      <c r="BL871" s="44"/>
      <c r="BM871" s="5"/>
      <c r="BN871" s="5"/>
      <c r="BO871" s="44"/>
      <c r="BP871" s="44"/>
      <c r="BQ871" s="44"/>
      <c r="BR871" s="44"/>
    </row>
    <row r="872" spans="1:70" s="6" customForma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2"/>
      <c r="W872" s="3"/>
      <c r="X872" s="4"/>
      <c r="Y872" s="42"/>
      <c r="Z872" s="3"/>
      <c r="AA872" s="3"/>
      <c r="AB872" s="3"/>
      <c r="AC872" s="3"/>
      <c r="AD872" s="5"/>
      <c r="AS872" s="2"/>
      <c r="BE872" s="5"/>
      <c r="BF872" s="43"/>
      <c r="BG872" s="43"/>
      <c r="BH872" s="43"/>
      <c r="BK872" s="44"/>
      <c r="BL872" s="44"/>
      <c r="BM872" s="5"/>
      <c r="BN872" s="5"/>
      <c r="BO872" s="44"/>
      <c r="BP872" s="44"/>
      <c r="BQ872" s="44"/>
      <c r="BR872" s="44"/>
    </row>
    <row r="873" spans="1:70" s="6" customForma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2"/>
      <c r="W873" s="3"/>
      <c r="X873" s="4"/>
      <c r="Y873" s="42"/>
      <c r="Z873" s="3"/>
      <c r="AA873" s="3"/>
      <c r="AB873" s="3"/>
      <c r="AC873" s="3"/>
      <c r="AD873" s="5"/>
      <c r="AS873" s="2"/>
      <c r="BE873" s="5"/>
      <c r="BF873" s="43"/>
      <c r="BG873" s="43"/>
      <c r="BH873" s="43"/>
      <c r="BK873" s="44"/>
      <c r="BL873" s="44"/>
      <c r="BM873" s="5"/>
      <c r="BN873" s="5"/>
      <c r="BO873" s="44"/>
      <c r="BP873" s="44"/>
      <c r="BQ873" s="44"/>
      <c r="BR873" s="44"/>
    </row>
    <row r="874" spans="1:70" s="6" customForma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2"/>
      <c r="W874" s="3"/>
      <c r="X874" s="4"/>
      <c r="Y874" s="42"/>
      <c r="Z874" s="3"/>
      <c r="AA874" s="3"/>
      <c r="AB874" s="3"/>
      <c r="AC874" s="3"/>
      <c r="AD874" s="5"/>
      <c r="AS874" s="2"/>
      <c r="BE874" s="5"/>
      <c r="BF874" s="43"/>
      <c r="BG874" s="43"/>
      <c r="BH874" s="43"/>
      <c r="BK874" s="44"/>
      <c r="BL874" s="44"/>
      <c r="BM874" s="5"/>
      <c r="BN874" s="5"/>
      <c r="BO874" s="44"/>
      <c r="BP874" s="44"/>
      <c r="BQ874" s="44"/>
      <c r="BR874" s="44"/>
    </row>
    <row r="875" spans="1:70" s="6" customForma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2"/>
      <c r="W875" s="3"/>
      <c r="X875" s="4"/>
      <c r="Y875" s="42"/>
      <c r="Z875" s="3"/>
      <c r="AA875" s="3"/>
      <c r="AB875" s="3"/>
      <c r="AC875" s="3"/>
      <c r="AD875" s="5"/>
      <c r="AS875" s="2"/>
      <c r="BE875" s="5"/>
      <c r="BF875" s="43"/>
      <c r="BG875" s="43"/>
      <c r="BH875" s="43"/>
      <c r="BK875" s="44"/>
      <c r="BL875" s="44"/>
      <c r="BM875" s="5"/>
      <c r="BN875" s="5"/>
      <c r="BO875" s="44"/>
      <c r="BP875" s="44"/>
      <c r="BQ875" s="44"/>
      <c r="BR875" s="44"/>
    </row>
    <row r="876" spans="1:70" s="6" customForma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2"/>
      <c r="W876" s="3"/>
      <c r="X876" s="4"/>
      <c r="Y876" s="42"/>
      <c r="Z876" s="3"/>
      <c r="AA876" s="3"/>
      <c r="AB876" s="3"/>
      <c r="AC876" s="3"/>
      <c r="AD876" s="5"/>
      <c r="AS876" s="2"/>
      <c r="BE876" s="5"/>
      <c r="BF876" s="43"/>
      <c r="BG876" s="43"/>
      <c r="BH876" s="43"/>
      <c r="BK876" s="44"/>
      <c r="BL876" s="44"/>
      <c r="BM876" s="5"/>
      <c r="BN876" s="5"/>
      <c r="BO876" s="44"/>
      <c r="BP876" s="44"/>
      <c r="BQ876" s="44"/>
      <c r="BR876" s="44"/>
    </row>
    <row r="877" spans="1:70" s="6" customForma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2"/>
      <c r="W877" s="3"/>
      <c r="X877" s="4"/>
      <c r="Y877" s="42"/>
      <c r="Z877" s="3"/>
      <c r="AA877" s="3"/>
      <c r="AB877" s="3"/>
      <c r="AC877" s="3"/>
      <c r="AD877" s="5"/>
      <c r="AS877" s="2"/>
      <c r="BE877" s="5"/>
      <c r="BF877" s="43"/>
      <c r="BG877" s="43"/>
      <c r="BH877" s="43"/>
      <c r="BK877" s="44"/>
      <c r="BL877" s="44"/>
      <c r="BM877" s="5"/>
      <c r="BN877" s="5"/>
      <c r="BO877" s="44"/>
      <c r="BP877" s="44"/>
      <c r="BQ877" s="44"/>
      <c r="BR877" s="44"/>
    </row>
    <row r="878" spans="1:70" s="6" customForma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2"/>
      <c r="W878" s="3"/>
      <c r="X878" s="4"/>
      <c r="Y878" s="42"/>
      <c r="Z878" s="3"/>
      <c r="AA878" s="3"/>
      <c r="AB878" s="3"/>
      <c r="AC878" s="3"/>
      <c r="AD878" s="5"/>
      <c r="AS878" s="2"/>
      <c r="BE878" s="5"/>
      <c r="BF878" s="43"/>
      <c r="BG878" s="43"/>
      <c r="BH878" s="43"/>
      <c r="BK878" s="44"/>
      <c r="BL878" s="44"/>
      <c r="BM878" s="5"/>
      <c r="BN878" s="5"/>
      <c r="BO878" s="44"/>
      <c r="BP878" s="44"/>
      <c r="BQ878" s="44"/>
      <c r="BR878" s="44"/>
    </row>
    <row r="879" spans="1:70" s="6" customForma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2"/>
      <c r="W879" s="3"/>
      <c r="X879" s="4"/>
      <c r="Y879" s="42"/>
      <c r="Z879" s="3"/>
      <c r="AA879" s="3"/>
      <c r="AB879" s="3"/>
      <c r="AC879" s="3"/>
      <c r="AD879" s="5"/>
      <c r="AS879" s="2"/>
      <c r="BE879" s="5"/>
      <c r="BF879" s="43"/>
      <c r="BG879" s="43"/>
      <c r="BH879" s="43"/>
      <c r="BK879" s="44"/>
      <c r="BL879" s="44"/>
      <c r="BM879" s="5"/>
      <c r="BN879" s="5"/>
      <c r="BO879" s="44"/>
      <c r="BP879" s="44"/>
      <c r="BQ879" s="44"/>
      <c r="BR879" s="44"/>
    </row>
    <row r="880" spans="1:70" s="6" customForma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2"/>
      <c r="W880" s="3"/>
      <c r="X880" s="4"/>
      <c r="Y880" s="42"/>
      <c r="Z880" s="3"/>
      <c r="AA880" s="3"/>
      <c r="AB880" s="3"/>
      <c r="AC880" s="3"/>
      <c r="AD880" s="5"/>
      <c r="AS880" s="2"/>
      <c r="BE880" s="5"/>
      <c r="BF880" s="43"/>
      <c r="BG880" s="43"/>
      <c r="BH880" s="43"/>
      <c r="BK880" s="44"/>
      <c r="BL880" s="44"/>
      <c r="BM880" s="5"/>
      <c r="BN880" s="5"/>
      <c r="BO880" s="44"/>
      <c r="BP880" s="44"/>
      <c r="BQ880" s="44"/>
      <c r="BR880" s="44"/>
    </row>
    <row r="881" spans="1:70" s="6" customForma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2"/>
      <c r="W881" s="3"/>
      <c r="X881" s="4"/>
      <c r="Y881" s="42"/>
      <c r="Z881" s="3"/>
      <c r="AA881" s="3"/>
      <c r="AB881" s="3"/>
      <c r="AC881" s="3"/>
      <c r="AD881" s="5"/>
      <c r="AS881" s="2"/>
      <c r="BE881" s="5"/>
      <c r="BF881" s="43"/>
      <c r="BG881" s="43"/>
      <c r="BH881" s="43"/>
      <c r="BK881" s="44"/>
      <c r="BL881" s="44"/>
      <c r="BM881" s="5"/>
      <c r="BN881" s="5"/>
      <c r="BO881" s="44"/>
      <c r="BP881" s="44"/>
      <c r="BQ881" s="44"/>
      <c r="BR881" s="44"/>
    </row>
    <row r="882" spans="1:70" s="6" customForma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2"/>
      <c r="W882" s="3"/>
      <c r="X882" s="4"/>
      <c r="Y882" s="42"/>
      <c r="Z882" s="3"/>
      <c r="AA882" s="3"/>
      <c r="AB882" s="3"/>
      <c r="AC882" s="3"/>
      <c r="AD882" s="5"/>
      <c r="AS882" s="2"/>
      <c r="BE882" s="5"/>
      <c r="BF882" s="43"/>
      <c r="BG882" s="43"/>
      <c r="BH882" s="43"/>
      <c r="BK882" s="44"/>
      <c r="BL882" s="44"/>
      <c r="BM882" s="5"/>
      <c r="BN882" s="5"/>
      <c r="BO882" s="44"/>
      <c r="BP882" s="44"/>
      <c r="BQ882" s="44"/>
      <c r="BR882" s="44"/>
    </row>
    <row r="883" spans="1:70" s="6" customForma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2"/>
      <c r="W883" s="3"/>
      <c r="X883" s="4"/>
      <c r="Y883" s="42"/>
      <c r="Z883" s="3"/>
      <c r="AA883" s="3"/>
      <c r="AB883" s="3"/>
      <c r="AC883" s="3"/>
      <c r="AD883" s="5"/>
      <c r="AS883" s="2"/>
      <c r="BE883" s="5"/>
      <c r="BF883" s="43"/>
      <c r="BG883" s="43"/>
      <c r="BH883" s="43"/>
      <c r="BK883" s="44"/>
      <c r="BL883" s="44"/>
      <c r="BM883" s="5"/>
      <c r="BN883" s="5"/>
      <c r="BO883" s="44"/>
      <c r="BP883" s="44"/>
      <c r="BQ883" s="44"/>
      <c r="BR883" s="44"/>
    </row>
    <row r="884" spans="1:70" s="6" customForma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2"/>
      <c r="W884" s="3"/>
      <c r="X884" s="4"/>
      <c r="Y884" s="42"/>
      <c r="Z884" s="3"/>
      <c r="AA884" s="3"/>
      <c r="AB884" s="3"/>
      <c r="AC884" s="3"/>
      <c r="AD884" s="5"/>
      <c r="AS884" s="2"/>
      <c r="BE884" s="5"/>
      <c r="BF884" s="43"/>
      <c r="BG884" s="43"/>
      <c r="BH884" s="43"/>
      <c r="BK884" s="44"/>
      <c r="BL884" s="44"/>
      <c r="BM884" s="5"/>
      <c r="BN884" s="5"/>
      <c r="BO884" s="44"/>
      <c r="BP884" s="44"/>
      <c r="BQ884" s="44"/>
      <c r="BR884" s="44"/>
    </row>
    <row r="885" spans="1:70" s="6" customForma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2"/>
      <c r="W885" s="3"/>
      <c r="X885" s="4"/>
      <c r="Y885" s="42"/>
      <c r="Z885" s="3"/>
      <c r="AA885" s="3"/>
      <c r="AB885" s="3"/>
      <c r="AC885" s="3"/>
      <c r="AD885" s="5"/>
      <c r="AS885" s="2"/>
      <c r="BE885" s="5"/>
      <c r="BF885" s="43"/>
      <c r="BG885" s="43"/>
      <c r="BH885" s="43"/>
      <c r="BK885" s="44"/>
      <c r="BL885" s="44"/>
      <c r="BM885" s="5"/>
      <c r="BN885" s="5"/>
      <c r="BO885" s="44"/>
      <c r="BP885" s="44"/>
      <c r="BQ885" s="44"/>
      <c r="BR885" s="44"/>
    </row>
    <row r="886" spans="1:70" s="6" customForma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2"/>
      <c r="W886" s="3"/>
      <c r="X886" s="4"/>
      <c r="Y886" s="42"/>
      <c r="Z886" s="3"/>
      <c r="AA886" s="3"/>
      <c r="AB886" s="3"/>
      <c r="AC886" s="3"/>
      <c r="AD886" s="5"/>
      <c r="AS886" s="2"/>
      <c r="BE886" s="5"/>
      <c r="BF886" s="43"/>
      <c r="BG886" s="43"/>
      <c r="BH886" s="43"/>
      <c r="BK886" s="44"/>
      <c r="BL886" s="44"/>
      <c r="BM886" s="5"/>
      <c r="BN886" s="5"/>
      <c r="BO886" s="44"/>
      <c r="BP886" s="44"/>
      <c r="BQ886" s="44"/>
      <c r="BR886" s="44"/>
    </row>
    <row r="887" spans="1:70" s="6" customForma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2"/>
      <c r="W887" s="3"/>
      <c r="X887" s="4"/>
      <c r="Y887" s="42"/>
      <c r="Z887" s="3"/>
      <c r="AA887" s="3"/>
      <c r="AB887" s="3"/>
      <c r="AC887" s="3"/>
      <c r="AD887" s="5"/>
      <c r="AS887" s="2"/>
      <c r="BE887" s="5"/>
      <c r="BF887" s="43"/>
      <c r="BG887" s="43"/>
      <c r="BH887" s="43"/>
      <c r="BK887" s="44"/>
      <c r="BL887" s="44"/>
      <c r="BM887" s="5"/>
      <c r="BN887" s="5"/>
      <c r="BO887" s="44"/>
      <c r="BP887" s="44"/>
      <c r="BQ887" s="44"/>
      <c r="BR887" s="44"/>
    </row>
    <row r="888" spans="1:70" s="6" customForma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2"/>
      <c r="W888" s="3"/>
      <c r="X888" s="4"/>
      <c r="Y888" s="42"/>
      <c r="Z888" s="3"/>
      <c r="AA888" s="3"/>
      <c r="AB888" s="3"/>
      <c r="AC888" s="3"/>
      <c r="AD888" s="5"/>
      <c r="AS888" s="2"/>
      <c r="BE888" s="5"/>
      <c r="BF888" s="43"/>
      <c r="BG888" s="43"/>
      <c r="BH888" s="43"/>
      <c r="BK888" s="44"/>
      <c r="BL888" s="44"/>
      <c r="BM888" s="5"/>
      <c r="BN888" s="5"/>
      <c r="BO888" s="44"/>
      <c r="BP888" s="44"/>
      <c r="BQ888" s="44"/>
      <c r="BR888" s="44"/>
    </row>
    <row r="889" spans="1:70" s="6" customForma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2"/>
      <c r="W889" s="3"/>
      <c r="X889" s="4"/>
      <c r="Y889" s="42"/>
      <c r="Z889" s="3"/>
      <c r="AA889" s="3"/>
      <c r="AB889" s="3"/>
      <c r="AC889" s="3"/>
      <c r="AD889" s="5"/>
      <c r="AS889" s="2"/>
      <c r="BE889" s="5"/>
      <c r="BF889" s="43"/>
      <c r="BG889" s="43"/>
      <c r="BH889" s="43"/>
      <c r="BK889" s="44"/>
      <c r="BL889" s="44"/>
      <c r="BM889" s="5"/>
      <c r="BN889" s="5"/>
      <c r="BO889" s="44"/>
      <c r="BP889" s="44"/>
      <c r="BQ889" s="44"/>
      <c r="BR889" s="44"/>
    </row>
    <row r="890" spans="1:70" s="6" customForma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2"/>
      <c r="W890" s="3"/>
      <c r="X890" s="4"/>
      <c r="Y890" s="42"/>
      <c r="Z890" s="3"/>
      <c r="AA890" s="3"/>
      <c r="AB890" s="3"/>
      <c r="AC890" s="3"/>
      <c r="AD890" s="5"/>
      <c r="AS890" s="2"/>
      <c r="BE890" s="5"/>
      <c r="BF890" s="43"/>
      <c r="BG890" s="43"/>
      <c r="BH890" s="43"/>
      <c r="BK890" s="44"/>
      <c r="BL890" s="44"/>
      <c r="BM890" s="5"/>
      <c r="BN890" s="5"/>
      <c r="BO890" s="44"/>
      <c r="BP890" s="44"/>
      <c r="BQ890" s="44"/>
      <c r="BR890" s="44"/>
    </row>
    <row r="891" spans="1:70" s="6" customForma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2"/>
      <c r="W891" s="3"/>
      <c r="X891" s="4"/>
      <c r="Y891" s="42"/>
      <c r="Z891" s="3"/>
      <c r="AA891" s="3"/>
      <c r="AB891" s="3"/>
      <c r="AC891" s="3"/>
      <c r="AD891" s="5"/>
      <c r="AS891" s="2"/>
      <c r="BE891" s="5"/>
      <c r="BF891" s="43"/>
      <c r="BG891" s="43"/>
      <c r="BH891" s="43"/>
      <c r="BK891" s="44"/>
      <c r="BL891" s="44"/>
      <c r="BM891" s="5"/>
      <c r="BN891" s="5"/>
      <c r="BO891" s="44"/>
      <c r="BP891" s="44"/>
      <c r="BQ891" s="44"/>
      <c r="BR891" s="44"/>
    </row>
    <row r="892" spans="1:70" s="6" customForma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2"/>
      <c r="W892" s="3"/>
      <c r="X892" s="4"/>
      <c r="Y892" s="42"/>
      <c r="Z892" s="3"/>
      <c r="AA892" s="3"/>
      <c r="AB892" s="3"/>
      <c r="AC892" s="3"/>
      <c r="AD892" s="5"/>
      <c r="AS892" s="2"/>
      <c r="BE892" s="5"/>
      <c r="BF892" s="43"/>
      <c r="BG892" s="43"/>
      <c r="BH892" s="43"/>
      <c r="BK892" s="44"/>
      <c r="BL892" s="44"/>
      <c r="BM892" s="5"/>
      <c r="BN892" s="5"/>
      <c r="BO892" s="44"/>
      <c r="BP892" s="44"/>
      <c r="BQ892" s="44"/>
      <c r="BR892" s="44"/>
    </row>
    <row r="893" spans="1:70" s="6" customForma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2"/>
      <c r="W893" s="3"/>
      <c r="X893" s="4"/>
      <c r="Y893" s="42"/>
      <c r="Z893" s="3"/>
      <c r="AA893" s="3"/>
      <c r="AB893" s="3"/>
      <c r="AC893" s="3"/>
      <c r="AD893" s="5"/>
      <c r="AS893" s="2"/>
      <c r="BE893" s="5"/>
      <c r="BF893" s="43"/>
      <c r="BG893" s="43"/>
      <c r="BH893" s="43"/>
      <c r="BK893" s="44"/>
      <c r="BL893" s="44"/>
      <c r="BM893" s="5"/>
      <c r="BN893" s="5"/>
      <c r="BO893" s="44"/>
      <c r="BP893" s="44"/>
      <c r="BQ893" s="44"/>
      <c r="BR893" s="44"/>
    </row>
    <row r="894" spans="1:70" s="6" customForma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2"/>
      <c r="W894" s="3"/>
      <c r="X894" s="4"/>
      <c r="Y894" s="42"/>
      <c r="Z894" s="3"/>
      <c r="AA894" s="3"/>
      <c r="AB894" s="3"/>
      <c r="AC894" s="3"/>
      <c r="AD894" s="5"/>
      <c r="AS894" s="2"/>
      <c r="BE894" s="5"/>
      <c r="BF894" s="43"/>
      <c r="BG894" s="43"/>
      <c r="BH894" s="43"/>
      <c r="BK894" s="44"/>
      <c r="BL894" s="44"/>
      <c r="BM894" s="5"/>
      <c r="BN894" s="5"/>
      <c r="BO894" s="44"/>
      <c r="BP894" s="44"/>
      <c r="BQ894" s="44"/>
      <c r="BR894" s="44"/>
    </row>
    <row r="895" spans="1:70" s="6" customForma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2"/>
      <c r="W895" s="3"/>
      <c r="X895" s="4"/>
      <c r="Y895" s="42"/>
      <c r="Z895" s="3"/>
      <c r="AA895" s="3"/>
      <c r="AB895" s="3"/>
      <c r="AC895" s="3"/>
      <c r="AD895" s="5"/>
      <c r="AS895" s="2"/>
      <c r="BE895" s="5"/>
      <c r="BF895" s="43"/>
      <c r="BG895" s="43"/>
      <c r="BH895" s="43"/>
      <c r="BK895" s="44"/>
      <c r="BL895" s="44"/>
      <c r="BM895" s="5"/>
      <c r="BN895" s="5"/>
      <c r="BO895" s="44"/>
      <c r="BP895" s="44"/>
      <c r="BQ895" s="44"/>
      <c r="BR895" s="44"/>
    </row>
    <row r="896" spans="1:70" s="6" customForma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2"/>
      <c r="W896" s="3"/>
      <c r="X896" s="4"/>
      <c r="Y896" s="42"/>
      <c r="Z896" s="3"/>
      <c r="AA896" s="3"/>
      <c r="AB896" s="3"/>
      <c r="AC896" s="3"/>
      <c r="AD896" s="5"/>
      <c r="AS896" s="2"/>
      <c r="BE896" s="5"/>
      <c r="BF896" s="43"/>
      <c r="BG896" s="43"/>
      <c r="BH896" s="43"/>
      <c r="BK896" s="44"/>
      <c r="BL896" s="44"/>
      <c r="BM896" s="5"/>
      <c r="BN896" s="5"/>
      <c r="BO896" s="44"/>
      <c r="BP896" s="44"/>
      <c r="BQ896" s="44"/>
      <c r="BR896" s="44"/>
    </row>
    <row r="897" spans="1:70" s="6" customForma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2"/>
      <c r="W897" s="3"/>
      <c r="X897" s="4"/>
      <c r="Y897" s="42"/>
      <c r="Z897" s="3"/>
      <c r="AA897" s="3"/>
      <c r="AB897" s="3"/>
      <c r="AC897" s="3"/>
      <c r="AD897" s="5"/>
      <c r="AS897" s="2"/>
      <c r="BE897" s="5"/>
      <c r="BF897" s="43"/>
      <c r="BG897" s="43"/>
      <c r="BH897" s="43"/>
      <c r="BK897" s="44"/>
      <c r="BL897" s="44"/>
      <c r="BM897" s="5"/>
      <c r="BN897" s="5"/>
      <c r="BO897" s="44"/>
      <c r="BP897" s="44"/>
      <c r="BQ897" s="44"/>
      <c r="BR897" s="44"/>
    </row>
    <row r="898" spans="1:70" s="6" customForma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2"/>
      <c r="W898" s="3"/>
      <c r="X898" s="4"/>
      <c r="Y898" s="42"/>
      <c r="Z898" s="3"/>
      <c r="AA898" s="3"/>
      <c r="AB898" s="3"/>
      <c r="AC898" s="3"/>
      <c r="AD898" s="5"/>
      <c r="AS898" s="2"/>
      <c r="BE898" s="5"/>
      <c r="BF898" s="43"/>
      <c r="BG898" s="43"/>
      <c r="BH898" s="43"/>
      <c r="BK898" s="44"/>
      <c r="BL898" s="44"/>
      <c r="BM898" s="5"/>
      <c r="BN898" s="5"/>
      <c r="BO898" s="44"/>
      <c r="BP898" s="44"/>
      <c r="BQ898" s="44"/>
      <c r="BR898" s="44"/>
    </row>
    <row r="899" spans="1:70" s="6" customForma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2"/>
      <c r="W899" s="3"/>
      <c r="X899" s="4"/>
      <c r="Y899" s="42"/>
      <c r="Z899" s="3"/>
      <c r="AA899" s="3"/>
      <c r="AB899" s="3"/>
      <c r="AC899" s="3"/>
      <c r="AD899" s="5"/>
      <c r="AS899" s="2"/>
      <c r="BE899" s="5"/>
      <c r="BF899" s="43"/>
      <c r="BG899" s="43"/>
      <c r="BH899" s="43"/>
      <c r="BK899" s="44"/>
      <c r="BL899" s="44"/>
      <c r="BM899" s="5"/>
      <c r="BN899" s="5"/>
      <c r="BO899" s="44"/>
      <c r="BP899" s="44"/>
      <c r="BQ899" s="44"/>
      <c r="BR899" s="44"/>
    </row>
    <row r="900" spans="1:70" s="6" customForma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2"/>
      <c r="W900" s="3"/>
      <c r="X900" s="4"/>
      <c r="Y900" s="42"/>
      <c r="Z900" s="3"/>
      <c r="AA900" s="3"/>
      <c r="AB900" s="3"/>
      <c r="AC900" s="3"/>
      <c r="AD900" s="5"/>
      <c r="AS900" s="2"/>
      <c r="BE900" s="5"/>
      <c r="BF900" s="43"/>
      <c r="BG900" s="43"/>
      <c r="BH900" s="43"/>
      <c r="BK900" s="44"/>
      <c r="BL900" s="44"/>
      <c r="BM900" s="5"/>
      <c r="BN900" s="5"/>
      <c r="BO900" s="44"/>
      <c r="BP900" s="44"/>
      <c r="BQ900" s="44"/>
      <c r="BR900" s="44"/>
    </row>
    <row r="901" spans="1:70" s="6" customForma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2"/>
      <c r="W901" s="3"/>
      <c r="X901" s="4"/>
      <c r="Y901" s="42"/>
      <c r="Z901" s="3"/>
      <c r="AA901" s="3"/>
      <c r="AB901" s="3"/>
      <c r="AC901" s="3"/>
      <c r="AD901" s="5"/>
      <c r="AS901" s="2"/>
      <c r="BE901" s="5"/>
      <c r="BF901" s="43"/>
      <c r="BG901" s="43"/>
      <c r="BH901" s="43"/>
      <c r="BK901" s="44"/>
      <c r="BL901" s="44"/>
      <c r="BM901" s="5"/>
      <c r="BN901" s="5"/>
      <c r="BO901" s="44"/>
      <c r="BP901" s="44"/>
      <c r="BQ901" s="44"/>
      <c r="BR901" s="44"/>
    </row>
    <row r="902" spans="1:70" s="6" customForma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2"/>
      <c r="W902" s="3"/>
      <c r="X902" s="4"/>
      <c r="Y902" s="42"/>
      <c r="Z902" s="3"/>
      <c r="AA902" s="3"/>
      <c r="AB902" s="3"/>
      <c r="AC902" s="3"/>
      <c r="AD902" s="5"/>
      <c r="AS902" s="2"/>
      <c r="BE902" s="5"/>
      <c r="BF902" s="43"/>
      <c r="BG902" s="43"/>
      <c r="BH902" s="43"/>
      <c r="BK902" s="44"/>
      <c r="BL902" s="44"/>
      <c r="BM902" s="5"/>
      <c r="BN902" s="5"/>
      <c r="BO902" s="44"/>
      <c r="BP902" s="44"/>
      <c r="BQ902" s="44"/>
      <c r="BR902" s="44"/>
    </row>
    <row r="903" spans="1:70" s="6" customForma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2"/>
      <c r="W903" s="3"/>
      <c r="X903" s="4"/>
      <c r="Y903" s="42"/>
      <c r="Z903" s="3"/>
      <c r="AA903" s="3"/>
      <c r="AB903" s="3"/>
      <c r="AC903" s="3"/>
      <c r="AD903" s="5"/>
      <c r="AS903" s="2"/>
      <c r="BE903" s="5"/>
      <c r="BF903" s="43"/>
      <c r="BG903" s="43"/>
      <c r="BH903" s="43"/>
      <c r="BK903" s="44"/>
      <c r="BL903" s="44"/>
      <c r="BM903" s="5"/>
      <c r="BN903" s="5"/>
      <c r="BO903" s="44"/>
      <c r="BP903" s="44"/>
      <c r="BQ903" s="44"/>
      <c r="BR903" s="44"/>
    </row>
    <row r="904" spans="1:70" s="6" customForma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2"/>
      <c r="W904" s="3"/>
      <c r="X904" s="4"/>
      <c r="Y904" s="42"/>
      <c r="Z904" s="3"/>
      <c r="AA904" s="3"/>
      <c r="AB904" s="3"/>
      <c r="AC904" s="3"/>
      <c r="AD904" s="5"/>
      <c r="AS904" s="2"/>
      <c r="BE904" s="5"/>
      <c r="BF904" s="43"/>
      <c r="BG904" s="43"/>
      <c r="BH904" s="43"/>
      <c r="BK904" s="44"/>
      <c r="BL904" s="44"/>
      <c r="BM904" s="5"/>
      <c r="BN904" s="5"/>
      <c r="BO904" s="44"/>
      <c r="BP904" s="44"/>
      <c r="BQ904" s="44"/>
      <c r="BR904" s="44"/>
    </row>
    <row r="905" spans="1:70" s="6" customForma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2"/>
      <c r="W905" s="3"/>
      <c r="X905" s="4"/>
      <c r="Y905" s="42"/>
      <c r="Z905" s="3"/>
      <c r="AA905" s="3"/>
      <c r="AB905" s="3"/>
      <c r="AC905" s="3"/>
      <c r="AD905" s="5"/>
      <c r="AS905" s="2"/>
      <c r="BE905" s="5"/>
      <c r="BF905" s="43"/>
      <c r="BG905" s="43"/>
      <c r="BH905" s="43"/>
      <c r="BK905" s="44"/>
      <c r="BL905" s="44"/>
      <c r="BM905" s="5"/>
      <c r="BN905" s="5"/>
      <c r="BO905" s="44"/>
      <c r="BP905" s="44"/>
      <c r="BQ905" s="44"/>
      <c r="BR905" s="44"/>
    </row>
    <row r="906" spans="1:70" s="6" customForma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2"/>
      <c r="W906" s="3"/>
      <c r="X906" s="4"/>
      <c r="Y906" s="42"/>
      <c r="Z906" s="3"/>
      <c r="AA906" s="3"/>
      <c r="AB906" s="3"/>
      <c r="AC906" s="3"/>
      <c r="AD906" s="5"/>
      <c r="AS906" s="2"/>
      <c r="BE906" s="5"/>
      <c r="BF906" s="43"/>
      <c r="BG906" s="43"/>
      <c r="BH906" s="43"/>
      <c r="BK906" s="44"/>
      <c r="BL906" s="44"/>
      <c r="BM906" s="5"/>
      <c r="BN906" s="5"/>
      <c r="BO906" s="44"/>
      <c r="BP906" s="44"/>
      <c r="BQ906" s="44"/>
      <c r="BR906" s="44"/>
    </row>
    <row r="907" spans="1:70" s="6" customForma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2"/>
      <c r="W907" s="3"/>
      <c r="X907" s="4"/>
      <c r="Y907" s="42"/>
      <c r="Z907" s="3"/>
      <c r="AA907" s="3"/>
      <c r="AB907" s="3"/>
      <c r="AC907" s="3"/>
      <c r="AD907" s="5"/>
      <c r="AS907" s="2"/>
      <c r="BE907" s="5"/>
      <c r="BF907" s="43"/>
      <c r="BG907" s="43"/>
      <c r="BH907" s="43"/>
      <c r="BK907" s="44"/>
      <c r="BL907" s="44"/>
      <c r="BM907" s="5"/>
      <c r="BN907" s="5"/>
      <c r="BO907" s="44"/>
      <c r="BP907" s="44"/>
      <c r="BQ907" s="44"/>
      <c r="BR907" s="44"/>
    </row>
    <row r="908" spans="1:70" s="6" customForma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2"/>
      <c r="W908" s="3"/>
      <c r="X908" s="4"/>
      <c r="Y908" s="42"/>
      <c r="Z908" s="3"/>
      <c r="AA908" s="3"/>
      <c r="AB908" s="3"/>
      <c r="AC908" s="3"/>
      <c r="AD908" s="5"/>
      <c r="AS908" s="2"/>
      <c r="BE908" s="5"/>
      <c r="BF908" s="43"/>
      <c r="BG908" s="43"/>
      <c r="BH908" s="43"/>
      <c r="BK908" s="44"/>
      <c r="BL908" s="44"/>
      <c r="BM908" s="5"/>
      <c r="BN908" s="5"/>
      <c r="BO908" s="44"/>
      <c r="BP908" s="44"/>
      <c r="BQ908" s="44"/>
      <c r="BR908" s="44"/>
    </row>
    <row r="909" spans="1:70" s="6" customForma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2"/>
      <c r="W909" s="3"/>
      <c r="X909" s="4"/>
      <c r="Y909" s="42"/>
      <c r="Z909" s="3"/>
      <c r="AA909" s="3"/>
      <c r="AB909" s="3"/>
      <c r="AC909" s="3"/>
      <c r="AD909" s="5"/>
      <c r="AS909" s="2"/>
      <c r="BE909" s="5"/>
      <c r="BF909" s="43"/>
      <c r="BG909" s="43"/>
      <c r="BH909" s="43"/>
      <c r="BK909" s="44"/>
      <c r="BL909" s="44"/>
      <c r="BM909" s="5"/>
      <c r="BN909" s="5"/>
      <c r="BO909" s="44"/>
      <c r="BP909" s="44"/>
      <c r="BQ909" s="44"/>
      <c r="BR909" s="44"/>
    </row>
    <row r="910" spans="1:70" s="6" customForma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2"/>
      <c r="W910" s="3"/>
      <c r="X910" s="4"/>
      <c r="Y910" s="42"/>
      <c r="Z910" s="3"/>
      <c r="AA910" s="3"/>
      <c r="AB910" s="3"/>
      <c r="AC910" s="3"/>
      <c r="AD910" s="5"/>
      <c r="AS910" s="2"/>
      <c r="BE910" s="5"/>
      <c r="BF910" s="43"/>
      <c r="BG910" s="43"/>
      <c r="BH910" s="43"/>
      <c r="BK910" s="44"/>
      <c r="BL910" s="44"/>
      <c r="BM910" s="5"/>
      <c r="BN910" s="5"/>
      <c r="BO910" s="44"/>
      <c r="BP910" s="44"/>
      <c r="BQ910" s="44"/>
      <c r="BR910" s="44"/>
    </row>
    <row r="911" spans="1:70" s="6" customForma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2"/>
      <c r="W911" s="3"/>
      <c r="X911" s="4"/>
      <c r="Y911" s="42"/>
      <c r="Z911" s="3"/>
      <c r="AA911" s="3"/>
      <c r="AB911" s="3"/>
      <c r="AC911" s="3"/>
      <c r="AD911" s="5"/>
      <c r="AS911" s="2"/>
      <c r="BE911" s="5"/>
      <c r="BF911" s="43"/>
      <c r="BG911" s="43"/>
      <c r="BH911" s="43"/>
      <c r="BK911" s="44"/>
      <c r="BL911" s="44"/>
      <c r="BM911" s="5"/>
      <c r="BN911" s="5"/>
      <c r="BO911" s="44"/>
      <c r="BP911" s="44"/>
      <c r="BQ911" s="44"/>
      <c r="BR911" s="44"/>
    </row>
    <row r="912" spans="1:70" s="6" customForma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2"/>
      <c r="W912" s="3"/>
      <c r="X912" s="4"/>
      <c r="Y912" s="42"/>
      <c r="Z912" s="3"/>
      <c r="AA912" s="3"/>
      <c r="AB912" s="3"/>
      <c r="AC912" s="3"/>
      <c r="AD912" s="5"/>
      <c r="AS912" s="2"/>
      <c r="BE912" s="5"/>
      <c r="BF912" s="43"/>
      <c r="BG912" s="43"/>
      <c r="BH912" s="43"/>
      <c r="BK912" s="44"/>
      <c r="BL912" s="44"/>
      <c r="BM912" s="5"/>
      <c r="BN912" s="5"/>
      <c r="BO912" s="44"/>
      <c r="BP912" s="44"/>
      <c r="BQ912" s="44"/>
      <c r="BR912" s="44"/>
    </row>
    <row r="913" spans="1:70" s="6" customForma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2"/>
      <c r="W913" s="3"/>
      <c r="X913" s="4"/>
      <c r="Y913" s="42"/>
      <c r="Z913" s="3"/>
      <c r="AA913" s="3"/>
      <c r="AB913" s="3"/>
      <c r="AC913" s="3"/>
      <c r="AD913" s="5"/>
      <c r="AS913" s="2"/>
      <c r="BE913" s="5"/>
      <c r="BF913" s="43"/>
      <c r="BG913" s="43"/>
      <c r="BH913" s="43"/>
      <c r="BK913" s="44"/>
      <c r="BL913" s="44"/>
      <c r="BM913" s="5"/>
      <c r="BN913" s="5"/>
      <c r="BO913" s="44"/>
      <c r="BP913" s="44"/>
      <c r="BQ913" s="44"/>
      <c r="BR913" s="44"/>
    </row>
    <row r="914" spans="1:70" s="6" customForma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2"/>
      <c r="W914" s="3"/>
      <c r="X914" s="4"/>
      <c r="Y914" s="42"/>
      <c r="Z914" s="3"/>
      <c r="AA914" s="3"/>
      <c r="AB914" s="3"/>
      <c r="AC914" s="3"/>
      <c r="AD914" s="5"/>
      <c r="AS914" s="2"/>
      <c r="BE914" s="5"/>
      <c r="BF914" s="43"/>
      <c r="BG914" s="43"/>
      <c r="BH914" s="43"/>
      <c r="BK914" s="44"/>
      <c r="BL914" s="44"/>
      <c r="BM914" s="5"/>
      <c r="BN914" s="5"/>
      <c r="BO914" s="44"/>
      <c r="BP914" s="44"/>
      <c r="BQ914" s="44"/>
      <c r="BR914" s="44"/>
    </row>
    <row r="915" spans="1:70" s="6" customForma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2"/>
      <c r="W915" s="3"/>
      <c r="X915" s="4"/>
      <c r="Y915" s="42"/>
      <c r="Z915" s="3"/>
      <c r="AA915" s="3"/>
      <c r="AB915" s="3"/>
      <c r="AC915" s="3"/>
      <c r="AD915" s="5"/>
      <c r="AS915" s="2"/>
      <c r="BE915" s="5"/>
      <c r="BF915" s="43"/>
      <c r="BG915" s="43"/>
      <c r="BH915" s="43"/>
      <c r="BK915" s="44"/>
      <c r="BL915" s="44"/>
      <c r="BM915" s="5"/>
      <c r="BN915" s="5"/>
      <c r="BO915" s="44"/>
      <c r="BP915" s="44"/>
      <c r="BQ915" s="44"/>
      <c r="BR915" s="44"/>
    </row>
    <row r="916" spans="1:70" s="6" customForma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2"/>
      <c r="W916" s="3"/>
      <c r="X916" s="4"/>
      <c r="Y916" s="42"/>
      <c r="Z916" s="3"/>
      <c r="AA916" s="3"/>
      <c r="AB916" s="3"/>
      <c r="AC916" s="3"/>
      <c r="AD916" s="5"/>
      <c r="AS916" s="2"/>
      <c r="BE916" s="5"/>
      <c r="BF916" s="43"/>
      <c r="BG916" s="43"/>
      <c r="BH916" s="43"/>
      <c r="BK916" s="44"/>
      <c r="BL916" s="44"/>
      <c r="BM916" s="5"/>
      <c r="BN916" s="5"/>
      <c r="BO916" s="44"/>
      <c r="BP916" s="44"/>
      <c r="BQ916" s="44"/>
      <c r="BR916" s="44"/>
    </row>
    <row r="917" spans="1:70" s="6" customForma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2"/>
      <c r="W917" s="3"/>
      <c r="X917" s="4"/>
      <c r="Y917" s="42"/>
      <c r="Z917" s="3"/>
      <c r="AA917" s="3"/>
      <c r="AB917" s="3"/>
      <c r="AC917" s="3"/>
      <c r="AD917" s="5"/>
      <c r="AS917" s="2"/>
      <c r="BE917" s="5"/>
      <c r="BF917" s="43"/>
      <c r="BG917" s="43"/>
      <c r="BH917" s="43"/>
      <c r="BK917" s="44"/>
      <c r="BL917" s="44"/>
      <c r="BM917" s="5"/>
      <c r="BN917" s="5"/>
      <c r="BO917" s="44"/>
      <c r="BP917" s="44"/>
      <c r="BQ917" s="44"/>
      <c r="BR917" s="44"/>
    </row>
    <row r="918" spans="1:70" s="6" customForma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2"/>
      <c r="W918" s="3"/>
      <c r="X918" s="4"/>
      <c r="Y918" s="42"/>
      <c r="Z918" s="3"/>
      <c r="AA918" s="3"/>
      <c r="AB918" s="3"/>
      <c r="AC918" s="3"/>
      <c r="AD918" s="5"/>
      <c r="AS918" s="2"/>
      <c r="BE918" s="5"/>
      <c r="BF918" s="43"/>
      <c r="BG918" s="43"/>
      <c r="BH918" s="43"/>
      <c r="BK918" s="44"/>
      <c r="BL918" s="44"/>
      <c r="BM918" s="5"/>
      <c r="BN918" s="5"/>
      <c r="BO918" s="44"/>
      <c r="BP918" s="44"/>
      <c r="BQ918" s="44"/>
      <c r="BR918" s="44"/>
    </row>
    <row r="919" spans="1:70" s="6" customForma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2"/>
      <c r="W919" s="3"/>
      <c r="X919" s="4"/>
      <c r="Y919" s="42"/>
      <c r="Z919" s="3"/>
      <c r="AA919" s="3"/>
      <c r="AB919" s="3"/>
      <c r="AC919" s="3"/>
      <c r="AD919" s="5"/>
      <c r="AS919" s="2"/>
      <c r="BE919" s="5"/>
      <c r="BF919" s="43"/>
      <c r="BG919" s="43"/>
      <c r="BH919" s="43"/>
      <c r="BK919" s="44"/>
      <c r="BL919" s="44"/>
      <c r="BM919" s="5"/>
      <c r="BN919" s="5"/>
      <c r="BO919" s="44"/>
      <c r="BP919" s="44"/>
      <c r="BQ919" s="44"/>
      <c r="BR919" s="44"/>
    </row>
    <row r="920" spans="1:70" s="6" customForma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2"/>
      <c r="W920" s="3"/>
      <c r="X920" s="4"/>
      <c r="Y920" s="42"/>
      <c r="Z920" s="3"/>
      <c r="AA920" s="3"/>
      <c r="AB920" s="3"/>
      <c r="AC920" s="3"/>
      <c r="AD920" s="5"/>
      <c r="AS920" s="2"/>
      <c r="BE920" s="5"/>
      <c r="BF920" s="43"/>
      <c r="BG920" s="43"/>
      <c r="BH920" s="43"/>
      <c r="BK920" s="44"/>
      <c r="BL920" s="44"/>
      <c r="BM920" s="5"/>
      <c r="BN920" s="5"/>
      <c r="BO920" s="44"/>
      <c r="BP920" s="44"/>
      <c r="BQ920" s="44"/>
      <c r="BR920" s="44"/>
    </row>
    <row r="921" spans="1:70" s="6" customForma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2"/>
      <c r="W921" s="3"/>
      <c r="X921" s="4"/>
      <c r="Y921" s="42"/>
      <c r="Z921" s="3"/>
      <c r="AA921" s="3"/>
      <c r="AB921" s="3"/>
      <c r="AC921" s="3"/>
      <c r="AD921" s="5"/>
      <c r="AS921" s="2"/>
      <c r="BE921" s="5"/>
      <c r="BF921" s="43"/>
      <c r="BG921" s="43"/>
      <c r="BH921" s="43"/>
      <c r="BK921" s="44"/>
      <c r="BL921" s="44"/>
      <c r="BM921" s="5"/>
      <c r="BN921" s="5"/>
      <c r="BO921" s="44"/>
      <c r="BP921" s="44"/>
      <c r="BQ921" s="44"/>
      <c r="BR921" s="44"/>
    </row>
    <row r="922" spans="1:70" s="6" customForma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2"/>
      <c r="W922" s="3"/>
      <c r="X922" s="4"/>
      <c r="Y922" s="42"/>
      <c r="Z922" s="3"/>
      <c r="AA922" s="3"/>
      <c r="AB922" s="3"/>
      <c r="AC922" s="3"/>
      <c r="AD922" s="5"/>
      <c r="AS922" s="2"/>
      <c r="BE922" s="5"/>
      <c r="BF922" s="43"/>
      <c r="BG922" s="43"/>
      <c r="BH922" s="43"/>
      <c r="BK922" s="44"/>
      <c r="BL922" s="44"/>
      <c r="BM922" s="5"/>
      <c r="BN922" s="5"/>
      <c r="BO922" s="44"/>
      <c r="BP922" s="44"/>
      <c r="BQ922" s="44"/>
      <c r="BR922" s="44"/>
    </row>
    <row r="923" spans="1:70" s="6" customForma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2"/>
      <c r="W923" s="3"/>
      <c r="X923" s="4"/>
      <c r="Y923" s="42"/>
      <c r="Z923" s="3"/>
      <c r="AA923" s="3"/>
      <c r="AB923" s="3"/>
      <c r="AC923" s="3"/>
      <c r="AD923" s="5"/>
      <c r="AS923" s="2"/>
      <c r="BE923" s="5"/>
      <c r="BF923" s="43"/>
      <c r="BG923" s="43"/>
      <c r="BH923" s="43"/>
      <c r="BK923" s="44"/>
      <c r="BL923" s="44"/>
      <c r="BM923" s="5"/>
      <c r="BN923" s="5"/>
      <c r="BO923" s="44"/>
      <c r="BP923" s="44"/>
      <c r="BQ923" s="44"/>
      <c r="BR923" s="44"/>
    </row>
    <row r="924" spans="1:70" s="6" customForma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2"/>
      <c r="W924" s="3"/>
      <c r="X924" s="4"/>
      <c r="Y924" s="42"/>
      <c r="Z924" s="3"/>
      <c r="AA924" s="3"/>
      <c r="AB924" s="3"/>
      <c r="AC924" s="3"/>
      <c r="AD924" s="5"/>
      <c r="AS924" s="2"/>
      <c r="BE924" s="5"/>
      <c r="BF924" s="43"/>
      <c r="BG924" s="43"/>
      <c r="BH924" s="43"/>
      <c r="BK924" s="44"/>
      <c r="BL924" s="44"/>
      <c r="BM924" s="5"/>
      <c r="BN924" s="5"/>
      <c r="BO924" s="44"/>
      <c r="BP924" s="44"/>
      <c r="BQ924" s="44"/>
      <c r="BR924" s="44"/>
    </row>
    <row r="925" spans="1:70" s="6" customForma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2"/>
      <c r="W925" s="3"/>
      <c r="X925" s="4"/>
      <c r="Y925" s="42"/>
      <c r="Z925" s="3"/>
      <c r="AA925" s="3"/>
      <c r="AB925" s="3"/>
      <c r="AC925" s="3"/>
      <c r="AD925" s="5"/>
      <c r="AS925" s="2"/>
      <c r="BE925" s="5"/>
      <c r="BF925" s="43"/>
      <c r="BG925" s="43"/>
      <c r="BH925" s="43"/>
      <c r="BK925" s="44"/>
      <c r="BL925" s="44"/>
      <c r="BM925" s="5"/>
      <c r="BN925" s="5"/>
      <c r="BO925" s="44"/>
      <c r="BP925" s="44"/>
      <c r="BQ925" s="44"/>
      <c r="BR925" s="44"/>
    </row>
    <row r="926" spans="1:70" s="6" customForma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2"/>
      <c r="W926" s="3"/>
      <c r="X926" s="4"/>
      <c r="Y926" s="42"/>
      <c r="Z926" s="3"/>
      <c r="AA926" s="3"/>
      <c r="AB926" s="3"/>
      <c r="AC926" s="3"/>
      <c r="AD926" s="5"/>
      <c r="AS926" s="2"/>
      <c r="BE926" s="5"/>
      <c r="BF926" s="43"/>
      <c r="BG926" s="43"/>
      <c r="BH926" s="43"/>
      <c r="BK926" s="44"/>
      <c r="BL926" s="44"/>
      <c r="BM926" s="5"/>
      <c r="BN926" s="5"/>
      <c r="BO926" s="44"/>
      <c r="BP926" s="44"/>
      <c r="BQ926" s="44"/>
      <c r="BR926" s="44"/>
    </row>
    <row r="927" spans="1:70" s="6" customForma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2"/>
      <c r="W927" s="3"/>
      <c r="X927" s="4"/>
      <c r="Y927" s="42"/>
      <c r="Z927" s="3"/>
      <c r="AA927" s="3"/>
      <c r="AB927" s="3"/>
      <c r="AC927" s="3"/>
      <c r="AD927" s="5"/>
      <c r="AS927" s="2"/>
      <c r="BE927" s="5"/>
      <c r="BF927" s="43"/>
      <c r="BG927" s="43"/>
      <c r="BH927" s="43"/>
      <c r="BK927" s="44"/>
      <c r="BL927" s="44"/>
      <c r="BM927" s="5"/>
      <c r="BN927" s="5"/>
      <c r="BO927" s="44"/>
      <c r="BP927" s="44"/>
      <c r="BQ927" s="44"/>
      <c r="BR927" s="44"/>
    </row>
    <row r="928" spans="1:70" s="6" customForma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2"/>
      <c r="W928" s="3"/>
      <c r="X928" s="4"/>
      <c r="Y928" s="42"/>
      <c r="Z928" s="3"/>
      <c r="AA928" s="3"/>
      <c r="AB928" s="3"/>
      <c r="AC928" s="3"/>
      <c r="AD928" s="5"/>
      <c r="AS928" s="2"/>
      <c r="BE928" s="5"/>
      <c r="BF928" s="43"/>
      <c r="BG928" s="43"/>
      <c r="BH928" s="43"/>
      <c r="BK928" s="44"/>
      <c r="BL928" s="44"/>
      <c r="BM928" s="5"/>
      <c r="BN928" s="5"/>
      <c r="BO928" s="44"/>
      <c r="BP928" s="44"/>
      <c r="BQ928" s="44"/>
      <c r="BR928" s="44"/>
    </row>
    <row r="929" spans="1:70" s="6" customForma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2"/>
      <c r="W929" s="3"/>
      <c r="X929" s="4"/>
      <c r="Y929" s="42"/>
      <c r="Z929" s="3"/>
      <c r="AA929" s="3"/>
      <c r="AB929" s="3"/>
      <c r="AC929" s="3"/>
      <c r="AD929" s="5"/>
      <c r="AS929" s="2"/>
      <c r="BE929" s="5"/>
      <c r="BF929" s="43"/>
      <c r="BG929" s="43"/>
      <c r="BH929" s="43"/>
      <c r="BK929" s="44"/>
      <c r="BL929" s="44"/>
      <c r="BM929" s="5"/>
      <c r="BN929" s="5"/>
      <c r="BO929" s="44"/>
      <c r="BP929" s="44"/>
      <c r="BQ929" s="44"/>
      <c r="BR929" s="44"/>
    </row>
    <row r="930" spans="1:70" s="6" customForma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2"/>
      <c r="W930" s="3"/>
      <c r="X930" s="4"/>
      <c r="Y930" s="42"/>
      <c r="Z930" s="3"/>
      <c r="AA930" s="3"/>
      <c r="AB930" s="3"/>
      <c r="AC930" s="3"/>
      <c r="AD930" s="5"/>
      <c r="AS930" s="2"/>
      <c r="BE930" s="5"/>
      <c r="BF930" s="43"/>
      <c r="BG930" s="43"/>
      <c r="BH930" s="43"/>
      <c r="BK930" s="44"/>
      <c r="BL930" s="44"/>
      <c r="BM930" s="5"/>
      <c r="BN930" s="5"/>
      <c r="BO930" s="44"/>
      <c r="BP930" s="44"/>
      <c r="BQ930" s="44"/>
      <c r="BR930" s="44"/>
    </row>
    <row r="931" spans="1:70" s="6" customForma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2"/>
      <c r="W931" s="3"/>
      <c r="X931" s="4"/>
      <c r="Y931" s="42"/>
      <c r="Z931" s="3"/>
      <c r="AA931" s="3"/>
      <c r="AB931" s="3"/>
      <c r="AC931" s="3"/>
      <c r="AD931" s="5"/>
      <c r="AS931" s="2"/>
      <c r="BE931" s="5"/>
      <c r="BF931" s="43"/>
      <c r="BG931" s="43"/>
      <c r="BH931" s="43"/>
      <c r="BK931" s="44"/>
      <c r="BL931" s="44"/>
      <c r="BM931" s="5"/>
      <c r="BN931" s="5"/>
      <c r="BO931" s="44"/>
      <c r="BP931" s="44"/>
      <c r="BQ931" s="44"/>
      <c r="BR931" s="44"/>
    </row>
    <row r="932" spans="1:70" s="6" customForma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2"/>
      <c r="W932" s="3"/>
      <c r="X932" s="4"/>
      <c r="Y932" s="42"/>
      <c r="Z932" s="3"/>
      <c r="AA932" s="3"/>
      <c r="AB932" s="3"/>
      <c r="AC932" s="3"/>
      <c r="AD932" s="5"/>
      <c r="AS932" s="2"/>
      <c r="BE932" s="5"/>
      <c r="BF932" s="43"/>
      <c r="BG932" s="43"/>
      <c r="BH932" s="43"/>
      <c r="BK932" s="44"/>
      <c r="BL932" s="44"/>
      <c r="BM932" s="5"/>
      <c r="BN932" s="5"/>
      <c r="BO932" s="44"/>
      <c r="BP932" s="44"/>
      <c r="BQ932" s="44"/>
      <c r="BR932" s="44"/>
    </row>
    <row r="933" spans="1:70" s="6" customForma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2"/>
      <c r="W933" s="3"/>
      <c r="X933" s="4"/>
      <c r="Y933" s="42"/>
      <c r="Z933" s="3"/>
      <c r="AA933" s="3"/>
      <c r="AB933" s="3"/>
      <c r="AC933" s="3"/>
      <c r="AD933" s="5"/>
      <c r="AS933" s="2"/>
      <c r="BE933" s="5"/>
      <c r="BF933" s="43"/>
      <c r="BG933" s="43"/>
      <c r="BH933" s="43"/>
      <c r="BK933" s="44"/>
      <c r="BL933" s="44"/>
      <c r="BM933" s="5"/>
      <c r="BN933" s="5"/>
      <c r="BO933" s="44"/>
      <c r="BP933" s="44"/>
      <c r="BQ933" s="44"/>
      <c r="BR933" s="44"/>
    </row>
    <row r="934" spans="1:70" s="6" customForma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2"/>
      <c r="W934" s="3"/>
      <c r="X934" s="4"/>
      <c r="Y934" s="42"/>
      <c r="Z934" s="3"/>
      <c r="AA934" s="3"/>
      <c r="AB934" s="3"/>
      <c r="AC934" s="3"/>
      <c r="AD934" s="5"/>
      <c r="AS934" s="2"/>
      <c r="BE934" s="5"/>
      <c r="BF934" s="43"/>
      <c r="BG934" s="43"/>
      <c r="BH934" s="43"/>
      <c r="BK934" s="44"/>
      <c r="BL934" s="44"/>
      <c r="BM934" s="5"/>
      <c r="BN934" s="5"/>
      <c r="BO934" s="44"/>
      <c r="BP934" s="44"/>
      <c r="BQ934" s="44"/>
      <c r="BR934" s="44"/>
    </row>
    <row r="935" spans="1:70" s="6" customForma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2"/>
      <c r="W935" s="3"/>
      <c r="X935" s="4"/>
      <c r="Y935" s="42"/>
      <c r="Z935" s="3"/>
      <c r="AA935" s="3"/>
      <c r="AB935" s="3"/>
      <c r="AC935" s="3"/>
      <c r="AD935" s="5"/>
      <c r="AS935" s="2"/>
      <c r="BE935" s="5"/>
      <c r="BF935" s="43"/>
      <c r="BG935" s="43"/>
      <c r="BH935" s="43"/>
      <c r="BK935" s="44"/>
      <c r="BL935" s="44"/>
      <c r="BM935" s="5"/>
      <c r="BN935" s="5"/>
      <c r="BO935" s="44"/>
      <c r="BP935" s="44"/>
      <c r="BQ935" s="44"/>
      <c r="BR935" s="44"/>
    </row>
    <row r="936" spans="1:70" s="6" customForma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2"/>
      <c r="W936" s="3"/>
      <c r="X936" s="4"/>
      <c r="Y936" s="42"/>
      <c r="Z936" s="3"/>
      <c r="AA936" s="3"/>
      <c r="AB936" s="3"/>
      <c r="AC936" s="3"/>
      <c r="AD936" s="5"/>
      <c r="AS936" s="2"/>
      <c r="BE936" s="5"/>
      <c r="BF936" s="43"/>
      <c r="BG936" s="43"/>
      <c r="BH936" s="43"/>
      <c r="BK936" s="44"/>
      <c r="BL936" s="44"/>
      <c r="BM936" s="5"/>
      <c r="BN936" s="5"/>
      <c r="BO936" s="44"/>
      <c r="BP936" s="44"/>
      <c r="BQ936" s="44"/>
      <c r="BR936" s="44"/>
    </row>
    <row r="937" spans="1:70" s="6" customForma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2"/>
      <c r="W937" s="3"/>
      <c r="X937" s="4"/>
      <c r="Y937" s="42"/>
      <c r="Z937" s="3"/>
      <c r="AA937" s="3"/>
      <c r="AB937" s="3"/>
      <c r="AC937" s="3"/>
      <c r="AD937" s="5"/>
      <c r="AS937" s="2"/>
      <c r="BE937" s="5"/>
      <c r="BF937" s="43"/>
      <c r="BG937" s="43"/>
      <c r="BH937" s="43"/>
      <c r="BK937" s="44"/>
      <c r="BL937" s="44"/>
      <c r="BM937" s="5"/>
      <c r="BN937" s="5"/>
      <c r="BO937" s="44"/>
      <c r="BP937" s="44"/>
      <c r="BQ937" s="44"/>
      <c r="BR937" s="44"/>
    </row>
    <row r="938" spans="1:70" s="6" customForma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2"/>
      <c r="W938" s="3"/>
      <c r="X938" s="4"/>
      <c r="Y938" s="42"/>
      <c r="Z938" s="3"/>
      <c r="AA938" s="3"/>
      <c r="AB938" s="3"/>
      <c r="AC938" s="3"/>
      <c r="AD938" s="5"/>
      <c r="AS938" s="2"/>
      <c r="BE938" s="5"/>
      <c r="BF938" s="43"/>
      <c r="BG938" s="43"/>
      <c r="BH938" s="43"/>
      <c r="BK938" s="44"/>
      <c r="BL938" s="44"/>
      <c r="BM938" s="5"/>
      <c r="BN938" s="5"/>
      <c r="BO938" s="44"/>
      <c r="BP938" s="44"/>
      <c r="BQ938" s="44"/>
      <c r="BR938" s="44"/>
    </row>
    <row r="939" spans="1:70" s="6" customForma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2"/>
      <c r="W939" s="3"/>
      <c r="X939" s="4"/>
      <c r="Y939" s="42"/>
      <c r="Z939" s="3"/>
      <c r="AA939" s="3"/>
      <c r="AB939" s="3"/>
      <c r="AC939" s="3"/>
      <c r="AD939" s="5"/>
      <c r="AS939" s="2"/>
      <c r="BE939" s="5"/>
      <c r="BF939" s="43"/>
      <c r="BG939" s="43"/>
      <c r="BH939" s="43"/>
      <c r="BK939" s="44"/>
      <c r="BL939" s="44"/>
      <c r="BM939" s="5"/>
      <c r="BN939" s="5"/>
      <c r="BO939" s="44"/>
      <c r="BP939" s="44"/>
      <c r="BQ939" s="44"/>
      <c r="BR939" s="44"/>
    </row>
    <row r="940" spans="1:70" s="6" customForma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2"/>
      <c r="W940" s="3"/>
      <c r="X940" s="4"/>
      <c r="Y940" s="42"/>
      <c r="Z940" s="3"/>
      <c r="AA940" s="3"/>
      <c r="AB940" s="3"/>
      <c r="AC940" s="3"/>
      <c r="AD940" s="5"/>
      <c r="AS940" s="2"/>
      <c r="BE940" s="5"/>
      <c r="BF940" s="43"/>
      <c r="BG940" s="43"/>
      <c r="BH940" s="43"/>
      <c r="BK940" s="44"/>
      <c r="BL940" s="44"/>
      <c r="BM940" s="5"/>
      <c r="BN940" s="5"/>
      <c r="BO940" s="44"/>
      <c r="BP940" s="44"/>
      <c r="BQ940" s="44"/>
      <c r="BR940" s="44"/>
    </row>
    <row r="941" spans="1:70" s="6" customForma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2"/>
      <c r="W941" s="3"/>
      <c r="X941" s="4"/>
      <c r="Y941" s="42"/>
      <c r="Z941" s="3"/>
      <c r="AA941" s="3"/>
      <c r="AB941" s="3"/>
      <c r="AC941" s="3"/>
      <c r="AD941" s="5"/>
      <c r="AS941" s="2"/>
      <c r="BE941" s="5"/>
      <c r="BF941" s="43"/>
      <c r="BG941" s="43"/>
      <c r="BH941" s="43"/>
      <c r="BK941" s="44"/>
      <c r="BL941" s="44"/>
      <c r="BM941" s="5"/>
      <c r="BN941" s="5"/>
      <c r="BO941" s="44"/>
      <c r="BP941" s="44"/>
      <c r="BQ941" s="44"/>
      <c r="BR941" s="44"/>
    </row>
    <row r="942" spans="1:70" s="6" customForma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2"/>
      <c r="W942" s="3"/>
      <c r="X942" s="4"/>
      <c r="Y942" s="42"/>
      <c r="Z942" s="3"/>
      <c r="AA942" s="3"/>
      <c r="AB942" s="3"/>
      <c r="AC942" s="3"/>
      <c r="AD942" s="5"/>
      <c r="AS942" s="2"/>
      <c r="BE942" s="5"/>
      <c r="BF942" s="43"/>
      <c r="BG942" s="43"/>
      <c r="BH942" s="43"/>
      <c r="BK942" s="44"/>
      <c r="BL942" s="44"/>
      <c r="BM942" s="5"/>
      <c r="BN942" s="5"/>
      <c r="BO942" s="44"/>
      <c r="BP942" s="44"/>
      <c r="BQ942" s="44"/>
      <c r="BR942" s="44"/>
    </row>
    <row r="943" spans="1:70" s="6" customForma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2"/>
      <c r="W943" s="3"/>
      <c r="X943" s="4"/>
      <c r="Y943" s="42"/>
      <c r="Z943" s="3"/>
      <c r="AA943" s="3"/>
      <c r="AB943" s="3"/>
      <c r="AC943" s="3"/>
      <c r="AD943" s="5"/>
      <c r="AS943" s="2"/>
      <c r="BE943" s="5"/>
      <c r="BF943" s="43"/>
      <c r="BG943" s="43"/>
      <c r="BH943" s="43"/>
      <c r="BK943" s="44"/>
      <c r="BL943" s="44"/>
      <c r="BM943" s="5"/>
      <c r="BN943" s="5"/>
      <c r="BO943" s="44"/>
      <c r="BP943" s="44"/>
      <c r="BQ943" s="44"/>
      <c r="BR943" s="44"/>
    </row>
    <row r="944" spans="1:70" s="6" customForma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2"/>
      <c r="W944" s="3"/>
      <c r="X944" s="4"/>
      <c r="Y944" s="42"/>
      <c r="Z944" s="3"/>
      <c r="AA944" s="3"/>
      <c r="AB944" s="3"/>
      <c r="AC944" s="3"/>
      <c r="AD944" s="5"/>
      <c r="AS944" s="2"/>
      <c r="BE944" s="5"/>
      <c r="BF944" s="43"/>
      <c r="BG944" s="43"/>
      <c r="BH944" s="43"/>
      <c r="BK944" s="44"/>
      <c r="BL944" s="44"/>
      <c r="BM944" s="5"/>
      <c r="BN944" s="5"/>
      <c r="BO944" s="44"/>
      <c r="BP944" s="44"/>
      <c r="BQ944" s="44"/>
      <c r="BR944" s="44"/>
    </row>
    <row r="945" spans="1:70" s="6" customForma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2"/>
      <c r="W945" s="3"/>
      <c r="X945" s="4"/>
      <c r="Y945" s="42"/>
      <c r="Z945" s="3"/>
      <c r="AA945" s="3"/>
      <c r="AB945" s="3"/>
      <c r="AC945" s="3"/>
      <c r="AD945" s="5"/>
      <c r="AS945" s="2"/>
      <c r="BE945" s="5"/>
      <c r="BF945" s="43"/>
      <c r="BG945" s="43"/>
      <c r="BH945" s="43"/>
      <c r="BK945" s="44"/>
      <c r="BL945" s="44"/>
      <c r="BM945" s="5"/>
      <c r="BN945" s="5"/>
      <c r="BO945" s="44"/>
      <c r="BP945" s="44"/>
      <c r="BQ945" s="44"/>
      <c r="BR945" s="44"/>
    </row>
    <row r="946" spans="1:70" s="6" customForma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2"/>
      <c r="W946" s="3"/>
      <c r="X946" s="4"/>
      <c r="Y946" s="42"/>
      <c r="Z946" s="3"/>
      <c r="AA946" s="3"/>
      <c r="AB946" s="3"/>
      <c r="AC946" s="3"/>
      <c r="AD946" s="5"/>
      <c r="AS946" s="2"/>
      <c r="BE946" s="5"/>
      <c r="BF946" s="43"/>
      <c r="BG946" s="43"/>
      <c r="BH946" s="43"/>
      <c r="BK946" s="44"/>
      <c r="BL946" s="44"/>
      <c r="BM946" s="5"/>
      <c r="BN946" s="5"/>
      <c r="BO946" s="44"/>
      <c r="BP946" s="44"/>
      <c r="BQ946" s="44"/>
      <c r="BR946" s="44"/>
    </row>
    <row r="947" spans="1:70" s="6" customForma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2"/>
      <c r="W947" s="3"/>
      <c r="X947" s="4"/>
      <c r="Y947" s="42"/>
      <c r="Z947" s="3"/>
      <c r="AA947" s="3"/>
      <c r="AB947" s="3"/>
      <c r="AC947" s="3"/>
      <c r="AD947" s="5"/>
      <c r="AS947" s="2"/>
      <c r="BE947" s="5"/>
      <c r="BF947" s="43"/>
      <c r="BG947" s="43"/>
      <c r="BH947" s="43"/>
      <c r="BK947" s="44"/>
      <c r="BL947" s="44"/>
      <c r="BM947" s="5"/>
      <c r="BN947" s="5"/>
      <c r="BO947" s="44"/>
      <c r="BP947" s="44"/>
      <c r="BQ947" s="44"/>
      <c r="BR947" s="44"/>
    </row>
    <row r="948" spans="1:70" s="6" customForma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2"/>
      <c r="W948" s="3"/>
      <c r="X948" s="4"/>
      <c r="Y948" s="42"/>
      <c r="Z948" s="3"/>
      <c r="AA948" s="3"/>
      <c r="AB948" s="3"/>
      <c r="AC948" s="3"/>
      <c r="AD948" s="5"/>
      <c r="AS948" s="2"/>
      <c r="BE948" s="5"/>
      <c r="BF948" s="43"/>
      <c r="BG948" s="43"/>
      <c r="BH948" s="43"/>
      <c r="BK948" s="44"/>
      <c r="BL948" s="44"/>
      <c r="BM948" s="5"/>
      <c r="BN948" s="5"/>
      <c r="BO948" s="44"/>
      <c r="BP948" s="44"/>
      <c r="BQ948" s="44"/>
      <c r="BR948" s="44"/>
    </row>
    <row r="949" spans="1:70" s="6" customForma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2"/>
      <c r="W949" s="3"/>
      <c r="X949" s="4"/>
      <c r="Y949" s="42"/>
      <c r="Z949" s="3"/>
      <c r="AA949" s="3"/>
      <c r="AB949" s="3"/>
      <c r="AC949" s="3"/>
      <c r="AD949" s="5"/>
      <c r="AS949" s="2"/>
      <c r="BE949" s="5"/>
      <c r="BF949" s="43"/>
      <c r="BG949" s="43"/>
      <c r="BH949" s="43"/>
      <c r="BK949" s="44"/>
      <c r="BL949" s="44"/>
      <c r="BM949" s="5"/>
      <c r="BN949" s="5"/>
      <c r="BO949" s="44"/>
      <c r="BP949" s="44"/>
      <c r="BQ949" s="44"/>
      <c r="BR949" s="44"/>
    </row>
    <row r="950" spans="1:70" s="6" customForma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2"/>
      <c r="W950" s="3"/>
      <c r="X950" s="4"/>
      <c r="Y950" s="42"/>
      <c r="Z950" s="3"/>
      <c r="AA950" s="3"/>
      <c r="AB950" s="3"/>
      <c r="AC950" s="3"/>
      <c r="AD950" s="5"/>
      <c r="AS950" s="2"/>
      <c r="BE950" s="5"/>
      <c r="BF950" s="43"/>
      <c r="BG950" s="43"/>
      <c r="BH950" s="43"/>
      <c r="BK950" s="44"/>
      <c r="BL950" s="44"/>
      <c r="BM950" s="5"/>
      <c r="BN950" s="5"/>
      <c r="BO950" s="44"/>
      <c r="BP950" s="44"/>
      <c r="BQ950" s="44"/>
      <c r="BR950" s="44"/>
    </row>
    <row r="951" spans="1:70" s="6" customForma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2"/>
      <c r="W951" s="3"/>
      <c r="X951" s="4"/>
      <c r="Y951" s="42"/>
      <c r="Z951" s="3"/>
      <c r="AA951" s="3"/>
      <c r="AB951" s="3"/>
      <c r="AC951" s="3"/>
      <c r="AD951" s="5"/>
      <c r="AS951" s="2"/>
      <c r="BE951" s="5"/>
      <c r="BF951" s="43"/>
      <c r="BG951" s="43"/>
      <c r="BH951" s="43"/>
      <c r="BK951" s="44"/>
      <c r="BL951" s="44"/>
      <c r="BM951" s="5"/>
      <c r="BN951" s="5"/>
      <c r="BO951" s="44"/>
      <c r="BP951" s="44"/>
      <c r="BQ951" s="44"/>
      <c r="BR951" s="44"/>
    </row>
    <row r="952" spans="1:70" s="6" customForma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2"/>
      <c r="W952" s="3"/>
      <c r="X952" s="4"/>
      <c r="Y952" s="42"/>
      <c r="Z952" s="3"/>
      <c r="AA952" s="3"/>
      <c r="AB952" s="3"/>
      <c r="AC952" s="3"/>
      <c r="AD952" s="5"/>
      <c r="AS952" s="2"/>
      <c r="BE952" s="5"/>
      <c r="BF952" s="43"/>
      <c r="BG952" s="43"/>
      <c r="BH952" s="43"/>
      <c r="BK952" s="44"/>
      <c r="BL952" s="44"/>
      <c r="BM952" s="5"/>
      <c r="BN952" s="5"/>
      <c r="BO952" s="44"/>
      <c r="BP952" s="44"/>
      <c r="BQ952" s="44"/>
      <c r="BR952" s="44"/>
    </row>
    <row r="953" spans="1:70" s="6" customForma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2"/>
      <c r="W953" s="3"/>
      <c r="X953" s="4"/>
      <c r="Y953" s="42"/>
      <c r="Z953" s="3"/>
      <c r="AA953" s="3"/>
      <c r="AB953" s="3"/>
      <c r="AC953" s="3"/>
      <c r="AD953" s="5"/>
      <c r="AS953" s="2"/>
      <c r="BE953" s="5"/>
      <c r="BF953" s="43"/>
      <c r="BG953" s="43"/>
      <c r="BH953" s="43"/>
      <c r="BK953" s="44"/>
      <c r="BL953" s="44"/>
      <c r="BM953" s="5"/>
      <c r="BN953" s="5"/>
      <c r="BO953" s="44"/>
      <c r="BP953" s="44"/>
      <c r="BQ953" s="44"/>
      <c r="BR953" s="44"/>
    </row>
    <row r="954" spans="1:70" s="6" customForma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2"/>
      <c r="W954" s="3"/>
      <c r="X954" s="4"/>
      <c r="Y954" s="42"/>
      <c r="Z954" s="3"/>
      <c r="AA954" s="3"/>
      <c r="AB954" s="3"/>
      <c r="AC954" s="3"/>
      <c r="AD954" s="5"/>
      <c r="AS954" s="2"/>
      <c r="BE954" s="5"/>
      <c r="BF954" s="43"/>
      <c r="BG954" s="43"/>
      <c r="BH954" s="43"/>
      <c r="BK954" s="44"/>
      <c r="BL954" s="44"/>
      <c r="BM954" s="5"/>
      <c r="BN954" s="5"/>
      <c r="BO954" s="44"/>
      <c r="BP954" s="44"/>
      <c r="BQ954" s="44"/>
      <c r="BR954" s="44"/>
    </row>
    <row r="955" spans="1:70" s="6" customForma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2"/>
      <c r="W955" s="3"/>
      <c r="X955" s="4"/>
      <c r="Y955" s="42"/>
      <c r="Z955" s="3"/>
      <c r="AA955" s="3"/>
      <c r="AB955" s="3"/>
      <c r="AC955" s="3"/>
      <c r="AD955" s="5"/>
      <c r="AS955" s="2"/>
      <c r="BE955" s="5"/>
      <c r="BF955" s="43"/>
      <c r="BG955" s="43"/>
      <c r="BH955" s="43"/>
      <c r="BK955" s="44"/>
      <c r="BL955" s="44"/>
      <c r="BM955" s="5"/>
      <c r="BN955" s="5"/>
      <c r="BO955" s="44"/>
      <c r="BP955" s="44"/>
      <c r="BQ955" s="44"/>
      <c r="BR955" s="44"/>
    </row>
    <row r="956" spans="1:70" s="6" customForma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2"/>
      <c r="W956" s="3"/>
      <c r="X956" s="4"/>
      <c r="Y956" s="42"/>
      <c r="Z956" s="3"/>
      <c r="AA956" s="3"/>
      <c r="AB956" s="3"/>
      <c r="AC956" s="3"/>
      <c r="AD956" s="5"/>
      <c r="AS956" s="2"/>
      <c r="BE956" s="5"/>
      <c r="BF956" s="43"/>
      <c r="BG956" s="43"/>
      <c r="BH956" s="43"/>
      <c r="BK956" s="44"/>
      <c r="BL956" s="44"/>
      <c r="BM956" s="5"/>
      <c r="BN956" s="5"/>
      <c r="BO956" s="44"/>
      <c r="BP956" s="44"/>
      <c r="BQ956" s="44"/>
      <c r="BR956" s="44"/>
    </row>
    <row r="957" spans="1:70" s="6" customForma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2"/>
      <c r="W957" s="3"/>
      <c r="X957" s="4"/>
      <c r="Y957" s="42"/>
      <c r="Z957" s="3"/>
      <c r="AA957" s="3"/>
      <c r="AB957" s="3"/>
      <c r="AC957" s="3"/>
      <c r="AD957" s="5"/>
      <c r="AS957" s="2"/>
      <c r="BE957" s="5"/>
      <c r="BF957" s="43"/>
      <c r="BG957" s="43"/>
      <c r="BH957" s="43"/>
      <c r="BK957" s="44"/>
      <c r="BL957" s="44"/>
      <c r="BM957" s="5"/>
      <c r="BN957" s="5"/>
      <c r="BO957" s="44"/>
      <c r="BP957" s="44"/>
      <c r="BQ957" s="44"/>
      <c r="BR957" s="44"/>
    </row>
    <row r="958" spans="1:70" s="6" customForma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2"/>
      <c r="W958" s="3"/>
      <c r="X958" s="4"/>
      <c r="Y958" s="42"/>
      <c r="Z958" s="3"/>
      <c r="AA958" s="3"/>
      <c r="AB958" s="3"/>
      <c r="AC958" s="3"/>
      <c r="AD958" s="5"/>
      <c r="AS958" s="2"/>
      <c r="BE958" s="5"/>
      <c r="BF958" s="43"/>
      <c r="BG958" s="43"/>
      <c r="BH958" s="43"/>
      <c r="BK958" s="44"/>
      <c r="BL958" s="44"/>
      <c r="BM958" s="5"/>
      <c r="BN958" s="5"/>
      <c r="BO958" s="44"/>
      <c r="BP958" s="44"/>
      <c r="BQ958" s="44"/>
      <c r="BR958" s="44"/>
    </row>
    <row r="959" spans="1:70" s="6" customForma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2"/>
      <c r="W959" s="3"/>
      <c r="X959" s="4"/>
      <c r="Y959" s="42"/>
      <c r="Z959" s="3"/>
      <c r="AA959" s="3"/>
      <c r="AB959" s="3"/>
      <c r="AC959" s="3"/>
      <c r="AD959" s="5"/>
      <c r="AS959" s="2"/>
      <c r="BE959" s="5"/>
      <c r="BF959" s="43"/>
      <c r="BG959" s="43"/>
      <c r="BH959" s="43"/>
      <c r="BK959" s="44"/>
      <c r="BL959" s="44"/>
      <c r="BM959" s="5"/>
      <c r="BN959" s="5"/>
      <c r="BO959" s="44"/>
      <c r="BP959" s="44"/>
      <c r="BQ959" s="44"/>
      <c r="BR959" s="44"/>
    </row>
    <row r="960" spans="1:70" s="6" customForma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2"/>
      <c r="W960" s="3"/>
      <c r="X960" s="4"/>
      <c r="Y960" s="42"/>
      <c r="Z960" s="3"/>
      <c r="AA960" s="3"/>
      <c r="AB960" s="3"/>
      <c r="AC960" s="3"/>
      <c r="AD960" s="5"/>
      <c r="AS960" s="2"/>
      <c r="BE960" s="5"/>
      <c r="BF960" s="43"/>
      <c r="BG960" s="43"/>
      <c r="BH960" s="43"/>
      <c r="BK960" s="44"/>
      <c r="BL960" s="44"/>
      <c r="BM960" s="5"/>
      <c r="BN960" s="5"/>
      <c r="BO960" s="44"/>
      <c r="BP960" s="44"/>
      <c r="BQ960" s="44"/>
      <c r="BR960" s="44"/>
    </row>
    <row r="961" spans="1:70" s="6" customForma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2"/>
      <c r="W961" s="3"/>
      <c r="X961" s="4"/>
      <c r="Y961" s="42"/>
      <c r="Z961" s="3"/>
      <c r="AA961" s="3"/>
      <c r="AB961" s="3"/>
      <c r="AC961" s="3"/>
      <c r="AD961" s="5"/>
      <c r="AS961" s="2"/>
      <c r="BE961" s="5"/>
      <c r="BF961" s="43"/>
      <c r="BG961" s="43"/>
      <c r="BH961" s="43"/>
      <c r="BK961" s="44"/>
      <c r="BL961" s="44"/>
      <c r="BM961" s="5"/>
      <c r="BN961" s="5"/>
      <c r="BO961" s="44"/>
      <c r="BP961" s="44"/>
      <c r="BQ961" s="44"/>
      <c r="BR961" s="44"/>
    </row>
    <row r="962" spans="1:70" s="6" customForma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2"/>
      <c r="W962" s="3"/>
      <c r="X962" s="4"/>
      <c r="Y962" s="42"/>
      <c r="Z962" s="3"/>
      <c r="AA962" s="3"/>
      <c r="AB962" s="3"/>
      <c r="AC962" s="3"/>
      <c r="AD962" s="5"/>
      <c r="AS962" s="2"/>
      <c r="BE962" s="5"/>
      <c r="BF962" s="43"/>
      <c r="BG962" s="43"/>
      <c r="BH962" s="43"/>
      <c r="BK962" s="44"/>
      <c r="BL962" s="44"/>
      <c r="BM962" s="5"/>
      <c r="BN962" s="5"/>
      <c r="BO962" s="44"/>
      <c r="BP962" s="44"/>
      <c r="BQ962" s="44"/>
      <c r="BR962" s="44"/>
    </row>
    <row r="963" spans="1:70" s="6" customForma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2"/>
      <c r="W963" s="3"/>
      <c r="X963" s="4"/>
      <c r="Y963" s="42"/>
      <c r="Z963" s="3"/>
      <c r="AA963" s="3"/>
      <c r="AB963" s="3"/>
      <c r="AC963" s="3"/>
      <c r="AD963" s="5"/>
      <c r="AS963" s="2"/>
      <c r="BE963" s="5"/>
      <c r="BF963" s="43"/>
      <c r="BG963" s="43"/>
      <c r="BH963" s="43"/>
      <c r="BK963" s="44"/>
      <c r="BL963" s="44"/>
      <c r="BM963" s="5"/>
      <c r="BN963" s="5"/>
      <c r="BO963" s="44"/>
      <c r="BP963" s="44"/>
      <c r="BQ963" s="44"/>
      <c r="BR963" s="44"/>
    </row>
    <row r="964" spans="1:70" s="6" customForma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2"/>
      <c r="W964" s="3"/>
      <c r="X964" s="4"/>
      <c r="Y964" s="42"/>
      <c r="Z964" s="3"/>
      <c r="AA964" s="3"/>
      <c r="AB964" s="3"/>
      <c r="AC964" s="3"/>
      <c r="AD964" s="5"/>
      <c r="AS964" s="2"/>
      <c r="BE964" s="5"/>
      <c r="BF964" s="43"/>
      <c r="BG964" s="43"/>
      <c r="BH964" s="43"/>
      <c r="BK964" s="44"/>
      <c r="BL964" s="44"/>
      <c r="BM964" s="5"/>
      <c r="BN964" s="5"/>
      <c r="BO964" s="44"/>
      <c r="BP964" s="44"/>
      <c r="BQ964" s="44"/>
      <c r="BR964" s="44"/>
    </row>
    <row r="965" spans="1:70" s="6" customForma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2"/>
      <c r="W965" s="3"/>
      <c r="X965" s="4"/>
      <c r="Y965" s="42"/>
      <c r="Z965" s="3"/>
      <c r="AA965" s="3"/>
      <c r="AB965" s="3"/>
      <c r="AC965" s="3"/>
      <c r="AD965" s="5"/>
      <c r="AS965" s="2"/>
      <c r="BE965" s="5"/>
      <c r="BF965" s="43"/>
      <c r="BG965" s="43"/>
      <c r="BH965" s="43"/>
      <c r="BK965" s="44"/>
      <c r="BL965" s="44"/>
      <c r="BM965" s="5"/>
      <c r="BN965" s="5"/>
      <c r="BO965" s="44"/>
      <c r="BP965" s="44"/>
      <c r="BQ965" s="44"/>
      <c r="BR965" s="44"/>
    </row>
    <row r="966" spans="1:70" s="6" customForma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2"/>
      <c r="W966" s="3"/>
      <c r="X966" s="4"/>
      <c r="Y966" s="42"/>
      <c r="Z966" s="3"/>
      <c r="AA966" s="3"/>
      <c r="AB966" s="3"/>
      <c r="AC966" s="3"/>
      <c r="AD966" s="5"/>
      <c r="AS966" s="2"/>
      <c r="BE966" s="5"/>
      <c r="BF966" s="43"/>
      <c r="BG966" s="43"/>
      <c r="BH966" s="43"/>
      <c r="BK966" s="44"/>
      <c r="BL966" s="44"/>
      <c r="BM966" s="5"/>
      <c r="BN966" s="5"/>
      <c r="BO966" s="44"/>
      <c r="BP966" s="44"/>
      <c r="BQ966" s="44"/>
      <c r="BR966" s="44"/>
    </row>
    <row r="967" spans="1:70" s="6" customForma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2"/>
      <c r="W967" s="3"/>
      <c r="X967" s="4"/>
      <c r="Y967" s="42"/>
      <c r="Z967" s="3"/>
      <c r="AA967" s="3"/>
      <c r="AB967" s="3"/>
      <c r="AC967" s="3"/>
      <c r="AD967" s="5"/>
      <c r="AS967" s="2"/>
      <c r="BE967" s="5"/>
      <c r="BF967" s="43"/>
      <c r="BG967" s="43"/>
      <c r="BH967" s="43"/>
      <c r="BK967" s="44"/>
      <c r="BL967" s="44"/>
      <c r="BM967" s="5"/>
      <c r="BN967" s="5"/>
      <c r="BO967" s="44"/>
      <c r="BP967" s="44"/>
      <c r="BQ967" s="44"/>
      <c r="BR967" s="44"/>
    </row>
    <row r="968" spans="1:70" s="6" customForma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2"/>
      <c r="W968" s="3"/>
      <c r="X968" s="4"/>
      <c r="Y968" s="42"/>
      <c r="Z968" s="3"/>
      <c r="AA968" s="3"/>
      <c r="AB968" s="3"/>
      <c r="AC968" s="3"/>
      <c r="AD968" s="5"/>
      <c r="AS968" s="2"/>
      <c r="BE968" s="5"/>
      <c r="BF968" s="43"/>
      <c r="BG968" s="43"/>
      <c r="BH968" s="43"/>
      <c r="BK968" s="44"/>
      <c r="BL968" s="44"/>
      <c r="BM968" s="5"/>
      <c r="BN968" s="5"/>
      <c r="BO968" s="44"/>
      <c r="BP968" s="44"/>
      <c r="BQ968" s="44"/>
      <c r="BR968" s="44"/>
    </row>
    <row r="969" spans="1:70" s="6" customForma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2"/>
      <c r="W969" s="3"/>
      <c r="X969" s="4"/>
      <c r="Y969" s="42"/>
      <c r="Z969" s="3"/>
      <c r="AA969" s="3"/>
      <c r="AB969" s="3"/>
      <c r="AC969" s="3"/>
      <c r="AD969" s="5"/>
      <c r="AS969" s="2"/>
      <c r="BE969" s="5"/>
      <c r="BF969" s="43"/>
      <c r="BG969" s="43"/>
      <c r="BH969" s="43"/>
      <c r="BK969" s="44"/>
      <c r="BL969" s="44"/>
      <c r="BM969" s="5"/>
      <c r="BN969" s="5"/>
      <c r="BO969" s="44"/>
      <c r="BP969" s="44"/>
      <c r="BQ969" s="44"/>
      <c r="BR969" s="44"/>
    </row>
    <row r="970" spans="1:70" s="6" customForma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2"/>
      <c r="W970" s="3"/>
      <c r="X970" s="4"/>
      <c r="Y970" s="42"/>
      <c r="Z970" s="3"/>
      <c r="AA970" s="3"/>
      <c r="AB970" s="3"/>
      <c r="AC970" s="3"/>
      <c r="AD970" s="5"/>
      <c r="AS970" s="2"/>
      <c r="BE970" s="5"/>
      <c r="BF970" s="43"/>
      <c r="BG970" s="43"/>
      <c r="BH970" s="43"/>
      <c r="BK970" s="44"/>
      <c r="BL970" s="44"/>
      <c r="BM970" s="5"/>
      <c r="BN970" s="5"/>
      <c r="BO970" s="44"/>
      <c r="BP970" s="44"/>
      <c r="BQ970" s="44"/>
      <c r="BR970" s="44"/>
    </row>
    <row r="971" spans="1:70" s="6" customForma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2"/>
      <c r="W971" s="3"/>
      <c r="X971" s="4"/>
      <c r="Y971" s="42"/>
      <c r="Z971" s="3"/>
      <c r="AA971" s="3"/>
      <c r="AB971" s="3"/>
      <c r="AC971" s="3"/>
      <c r="AD971" s="5"/>
      <c r="AS971" s="2"/>
      <c r="BE971" s="5"/>
      <c r="BF971" s="43"/>
      <c r="BG971" s="43"/>
      <c r="BH971" s="43"/>
      <c r="BK971" s="44"/>
      <c r="BL971" s="44"/>
      <c r="BM971" s="5"/>
      <c r="BN971" s="5"/>
      <c r="BO971" s="44"/>
      <c r="BP971" s="44"/>
      <c r="BQ971" s="44"/>
      <c r="BR971" s="44"/>
    </row>
    <row r="972" spans="1:70" s="6" customForma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2"/>
      <c r="W972" s="3"/>
      <c r="X972" s="4"/>
      <c r="Y972" s="42"/>
      <c r="Z972" s="3"/>
      <c r="AA972" s="3"/>
      <c r="AB972" s="3"/>
      <c r="AC972" s="3"/>
      <c r="AD972" s="5"/>
      <c r="AS972" s="2"/>
      <c r="BE972" s="5"/>
      <c r="BF972" s="43"/>
      <c r="BG972" s="43"/>
      <c r="BH972" s="43"/>
      <c r="BK972" s="44"/>
      <c r="BL972" s="44"/>
      <c r="BM972" s="5"/>
      <c r="BN972" s="5"/>
      <c r="BO972" s="44"/>
      <c r="BP972" s="44"/>
      <c r="BQ972" s="44"/>
      <c r="BR972" s="44"/>
    </row>
    <row r="973" spans="1:70" s="6" customForma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2"/>
      <c r="W973" s="3"/>
      <c r="X973" s="4"/>
      <c r="Y973" s="42"/>
      <c r="Z973" s="3"/>
      <c r="AA973" s="3"/>
      <c r="AB973" s="3"/>
      <c r="AC973" s="3"/>
      <c r="AD973" s="5"/>
      <c r="AS973" s="2"/>
      <c r="BE973" s="5"/>
      <c r="BF973" s="43"/>
      <c r="BG973" s="43"/>
      <c r="BH973" s="43"/>
      <c r="BK973" s="44"/>
      <c r="BL973" s="44"/>
      <c r="BM973" s="5"/>
      <c r="BN973" s="5"/>
      <c r="BO973" s="44"/>
      <c r="BP973" s="44"/>
      <c r="BQ973" s="44"/>
      <c r="BR973" s="44"/>
    </row>
    <row r="974" spans="1:70" s="6" customForma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2"/>
      <c r="W974" s="3"/>
      <c r="X974" s="4"/>
      <c r="Y974" s="42"/>
      <c r="Z974" s="3"/>
      <c r="AA974" s="3"/>
      <c r="AB974" s="3"/>
      <c r="AC974" s="3"/>
      <c r="AD974" s="5"/>
      <c r="AS974" s="2"/>
      <c r="BE974" s="5"/>
      <c r="BF974" s="43"/>
      <c r="BG974" s="43"/>
      <c r="BH974" s="43"/>
      <c r="BK974" s="44"/>
      <c r="BL974" s="44"/>
      <c r="BM974" s="5"/>
      <c r="BN974" s="5"/>
      <c r="BO974" s="44"/>
      <c r="BP974" s="44"/>
      <c r="BQ974" s="44"/>
      <c r="BR974" s="44"/>
    </row>
    <row r="975" spans="1:70" s="6" customForma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2"/>
      <c r="W975" s="3"/>
      <c r="X975" s="4"/>
      <c r="Y975" s="42"/>
      <c r="Z975" s="3"/>
      <c r="AA975" s="3"/>
      <c r="AB975" s="3"/>
      <c r="AC975" s="3"/>
      <c r="AD975" s="5"/>
      <c r="AS975" s="2"/>
      <c r="BE975" s="5"/>
      <c r="BF975" s="43"/>
      <c r="BG975" s="43"/>
      <c r="BH975" s="43"/>
      <c r="BK975" s="44"/>
      <c r="BL975" s="44"/>
      <c r="BM975" s="5"/>
      <c r="BN975" s="5"/>
      <c r="BO975" s="44"/>
      <c r="BP975" s="44"/>
      <c r="BQ975" s="44"/>
      <c r="BR975" s="44"/>
    </row>
    <row r="976" spans="1:70" s="6" customForma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2"/>
      <c r="W976" s="3"/>
      <c r="X976" s="4"/>
      <c r="Y976" s="42"/>
      <c r="Z976" s="3"/>
      <c r="AA976" s="3"/>
      <c r="AB976" s="3"/>
      <c r="AC976" s="3"/>
      <c r="AD976" s="5"/>
      <c r="AS976" s="2"/>
      <c r="BE976" s="5"/>
      <c r="BF976" s="43"/>
      <c r="BG976" s="43"/>
      <c r="BH976" s="43"/>
      <c r="BK976" s="44"/>
      <c r="BL976" s="44"/>
      <c r="BM976" s="5"/>
      <c r="BN976" s="5"/>
      <c r="BO976" s="44"/>
      <c r="BP976" s="44"/>
      <c r="BQ976" s="44"/>
      <c r="BR976" s="44"/>
    </row>
    <row r="977" spans="1:70" s="6" customForma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2"/>
      <c r="W977" s="3"/>
      <c r="X977" s="4"/>
      <c r="Y977" s="42"/>
      <c r="Z977" s="3"/>
      <c r="AA977" s="3"/>
      <c r="AB977" s="3"/>
      <c r="AC977" s="3"/>
      <c r="AD977" s="5"/>
      <c r="AS977" s="2"/>
      <c r="BE977" s="5"/>
      <c r="BF977" s="43"/>
      <c r="BG977" s="43"/>
      <c r="BH977" s="43"/>
      <c r="BK977" s="44"/>
      <c r="BL977" s="44"/>
      <c r="BM977" s="5"/>
      <c r="BN977" s="5"/>
      <c r="BO977" s="44"/>
      <c r="BP977" s="44"/>
      <c r="BQ977" s="44"/>
      <c r="BR977" s="44"/>
    </row>
    <row r="978" spans="1:70" s="6" customForma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2"/>
      <c r="W978" s="3"/>
      <c r="X978" s="4"/>
      <c r="Y978" s="42"/>
      <c r="Z978" s="3"/>
      <c r="AA978" s="3"/>
      <c r="AB978" s="3"/>
      <c r="AC978" s="3"/>
      <c r="AD978" s="5"/>
      <c r="AS978" s="2"/>
      <c r="BE978" s="5"/>
      <c r="BF978" s="43"/>
      <c r="BG978" s="43"/>
      <c r="BH978" s="43"/>
      <c r="BK978" s="44"/>
      <c r="BL978" s="44"/>
      <c r="BM978" s="5"/>
      <c r="BN978" s="5"/>
      <c r="BO978" s="44"/>
      <c r="BP978" s="44"/>
      <c r="BQ978" s="44"/>
      <c r="BR978" s="44"/>
    </row>
    <row r="979" spans="1:70" s="6" customForma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2"/>
      <c r="W979" s="3"/>
      <c r="X979" s="4"/>
      <c r="Y979" s="42"/>
      <c r="Z979" s="3"/>
      <c r="AA979" s="3"/>
      <c r="AB979" s="3"/>
      <c r="AC979" s="3"/>
      <c r="AD979" s="5"/>
      <c r="AS979" s="2"/>
      <c r="BE979" s="5"/>
      <c r="BF979" s="43"/>
      <c r="BG979" s="43"/>
      <c r="BH979" s="43"/>
      <c r="BK979" s="44"/>
      <c r="BL979" s="44"/>
      <c r="BM979" s="5"/>
      <c r="BN979" s="5"/>
      <c r="BO979" s="44"/>
      <c r="BP979" s="44"/>
      <c r="BQ979" s="44"/>
      <c r="BR979" s="44"/>
    </row>
    <row r="980" spans="1:70" s="6" customForma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2"/>
      <c r="W980" s="3"/>
      <c r="X980" s="4"/>
      <c r="Y980" s="42"/>
      <c r="Z980" s="3"/>
      <c r="AA980" s="3"/>
      <c r="AB980" s="3"/>
      <c r="AC980" s="3"/>
      <c r="AD980" s="5"/>
      <c r="AS980" s="2"/>
      <c r="BE980" s="5"/>
      <c r="BF980" s="43"/>
      <c r="BG980" s="43"/>
      <c r="BH980" s="43"/>
      <c r="BK980" s="44"/>
      <c r="BL980" s="44"/>
      <c r="BM980" s="5"/>
      <c r="BN980" s="5"/>
      <c r="BO980" s="44"/>
      <c r="BP980" s="44"/>
      <c r="BQ980" s="44"/>
      <c r="BR980" s="44"/>
    </row>
    <row r="981" spans="1:70" s="6" customForma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2"/>
      <c r="W981" s="3"/>
      <c r="X981" s="4"/>
      <c r="Y981" s="42"/>
      <c r="Z981" s="3"/>
      <c r="AA981" s="3"/>
      <c r="AB981" s="3"/>
      <c r="AC981" s="3"/>
      <c r="AD981" s="5"/>
      <c r="AS981" s="2"/>
      <c r="BE981" s="5"/>
      <c r="BF981" s="43"/>
      <c r="BG981" s="43"/>
      <c r="BH981" s="43"/>
      <c r="BK981" s="44"/>
      <c r="BL981" s="44"/>
      <c r="BM981" s="5"/>
      <c r="BN981" s="5"/>
      <c r="BO981" s="44"/>
      <c r="BP981" s="44"/>
      <c r="BQ981" s="44"/>
      <c r="BR981" s="44"/>
    </row>
    <row r="982" spans="1:70" s="6" customForma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2"/>
      <c r="W982" s="3"/>
      <c r="X982" s="4"/>
      <c r="Y982" s="42"/>
      <c r="Z982" s="3"/>
      <c r="AA982" s="3"/>
      <c r="AB982" s="3"/>
      <c r="AC982" s="3"/>
      <c r="AD982" s="5"/>
      <c r="AS982" s="2"/>
      <c r="BE982" s="5"/>
      <c r="BF982" s="43"/>
      <c r="BG982" s="43"/>
      <c r="BH982" s="43"/>
      <c r="BK982" s="44"/>
      <c r="BL982" s="44"/>
      <c r="BM982" s="5"/>
      <c r="BN982" s="5"/>
      <c r="BO982" s="44"/>
      <c r="BP982" s="44"/>
      <c r="BQ982" s="44"/>
      <c r="BR982" s="44"/>
    </row>
    <row r="983" spans="1:70" s="6" customForma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2"/>
      <c r="W983" s="3"/>
      <c r="X983" s="4"/>
      <c r="Y983" s="42"/>
      <c r="Z983" s="3"/>
      <c r="AA983" s="3"/>
      <c r="AB983" s="3"/>
      <c r="AC983" s="3"/>
      <c r="AD983" s="5"/>
      <c r="AS983" s="2"/>
      <c r="BE983" s="5"/>
      <c r="BF983" s="43"/>
      <c r="BG983" s="43"/>
      <c r="BH983" s="43"/>
      <c r="BK983" s="44"/>
      <c r="BL983" s="44"/>
      <c r="BM983" s="5"/>
      <c r="BN983" s="5"/>
      <c r="BO983" s="44"/>
      <c r="BP983" s="44"/>
      <c r="BQ983" s="44"/>
      <c r="BR983" s="44"/>
    </row>
    <row r="984" spans="1:70" s="6" customForma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2"/>
      <c r="W984" s="3"/>
      <c r="X984" s="4"/>
      <c r="Y984" s="42"/>
      <c r="Z984" s="3"/>
      <c r="AA984" s="3"/>
      <c r="AB984" s="3"/>
      <c r="AC984" s="3"/>
      <c r="AD984" s="5"/>
      <c r="AS984" s="2"/>
      <c r="BE984" s="5"/>
      <c r="BF984" s="43"/>
      <c r="BG984" s="43"/>
      <c r="BH984" s="43"/>
      <c r="BK984" s="44"/>
      <c r="BL984" s="44"/>
      <c r="BM984" s="5"/>
      <c r="BN984" s="5"/>
      <c r="BO984" s="44"/>
      <c r="BP984" s="44"/>
      <c r="BQ984" s="44"/>
      <c r="BR984" s="44"/>
    </row>
    <row r="985" spans="1:70" s="6" customForma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2"/>
      <c r="W985" s="3"/>
      <c r="X985" s="4"/>
      <c r="Y985" s="42"/>
      <c r="Z985" s="3"/>
      <c r="AA985" s="3"/>
      <c r="AB985" s="3"/>
      <c r="AC985" s="3"/>
      <c r="AD985" s="5"/>
      <c r="AS985" s="2"/>
      <c r="BE985" s="5"/>
      <c r="BF985" s="43"/>
      <c r="BG985" s="43"/>
      <c r="BH985" s="43"/>
      <c r="BK985" s="44"/>
      <c r="BL985" s="44"/>
      <c r="BM985" s="5"/>
      <c r="BN985" s="5"/>
      <c r="BO985" s="44"/>
      <c r="BP985" s="44"/>
      <c r="BQ985" s="44"/>
      <c r="BR985" s="44"/>
    </row>
    <row r="986" spans="1:70" s="6" customForma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2"/>
      <c r="W986" s="3"/>
      <c r="X986" s="4"/>
      <c r="Y986" s="42"/>
      <c r="Z986" s="3"/>
      <c r="AA986" s="3"/>
      <c r="AB986" s="3"/>
      <c r="AC986" s="3"/>
      <c r="AD986" s="5"/>
      <c r="AS986" s="2"/>
      <c r="BE986" s="5"/>
      <c r="BF986" s="43"/>
      <c r="BG986" s="43"/>
      <c r="BH986" s="43"/>
      <c r="BK986" s="44"/>
      <c r="BL986" s="44"/>
      <c r="BM986" s="5"/>
      <c r="BN986" s="5"/>
      <c r="BO986" s="44"/>
      <c r="BP986" s="44"/>
      <c r="BQ986" s="44"/>
      <c r="BR986" s="44"/>
    </row>
    <row r="987" spans="1:70" s="6" customForma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2"/>
      <c r="W987" s="3"/>
      <c r="X987" s="4"/>
      <c r="Y987" s="42"/>
      <c r="Z987" s="3"/>
      <c r="AA987" s="3"/>
      <c r="AB987" s="3"/>
      <c r="AC987" s="3"/>
      <c r="AD987" s="5"/>
      <c r="AS987" s="2"/>
      <c r="BE987" s="5"/>
      <c r="BF987" s="43"/>
      <c r="BG987" s="43"/>
      <c r="BH987" s="43"/>
      <c r="BK987" s="44"/>
      <c r="BL987" s="44"/>
      <c r="BM987" s="5"/>
      <c r="BN987" s="5"/>
      <c r="BO987" s="44"/>
      <c r="BP987" s="44"/>
      <c r="BQ987" s="44"/>
      <c r="BR987" s="44"/>
    </row>
    <row r="988" spans="1:70" s="6" customForma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2"/>
      <c r="W988" s="3"/>
      <c r="X988" s="4"/>
      <c r="Y988" s="42"/>
      <c r="Z988" s="3"/>
      <c r="AA988" s="3"/>
      <c r="AB988" s="3"/>
      <c r="AC988" s="3"/>
      <c r="AD988" s="5"/>
      <c r="AS988" s="2"/>
      <c r="BE988" s="5"/>
      <c r="BF988" s="43"/>
      <c r="BG988" s="43"/>
      <c r="BH988" s="43"/>
      <c r="BK988" s="44"/>
      <c r="BL988" s="44"/>
      <c r="BM988" s="5"/>
      <c r="BN988" s="5"/>
      <c r="BO988" s="44"/>
      <c r="BP988" s="44"/>
      <c r="BQ988" s="44"/>
      <c r="BR988" s="44"/>
    </row>
    <row r="989" spans="1:70" s="6" customForma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2"/>
      <c r="W989" s="3"/>
      <c r="X989" s="4"/>
      <c r="Y989" s="42"/>
      <c r="Z989" s="3"/>
      <c r="AA989" s="3"/>
      <c r="AB989" s="3"/>
      <c r="AC989" s="3"/>
      <c r="AD989" s="5"/>
      <c r="AS989" s="2"/>
      <c r="BE989" s="5"/>
      <c r="BF989" s="43"/>
      <c r="BG989" s="43"/>
      <c r="BH989" s="43"/>
      <c r="BK989" s="44"/>
      <c r="BL989" s="44"/>
      <c r="BM989" s="5"/>
      <c r="BN989" s="5"/>
      <c r="BO989" s="44"/>
      <c r="BP989" s="44"/>
      <c r="BQ989" s="44"/>
      <c r="BR989" s="44"/>
    </row>
    <row r="990" spans="1:70" s="6" customForma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2"/>
      <c r="W990" s="3"/>
      <c r="X990" s="4"/>
      <c r="Y990" s="42"/>
      <c r="Z990" s="3"/>
      <c r="AA990" s="3"/>
      <c r="AB990" s="3"/>
      <c r="AC990" s="3"/>
      <c r="AD990" s="5"/>
      <c r="AS990" s="2"/>
      <c r="BE990" s="5"/>
      <c r="BF990" s="43"/>
      <c r="BG990" s="43"/>
      <c r="BH990" s="43"/>
      <c r="BK990" s="44"/>
      <c r="BL990" s="44"/>
      <c r="BM990" s="5"/>
      <c r="BN990" s="5"/>
      <c r="BO990" s="44"/>
      <c r="BP990" s="44"/>
      <c r="BQ990" s="44"/>
      <c r="BR990" s="44"/>
    </row>
    <row r="991" spans="1:70" s="6" customForma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2"/>
      <c r="W991" s="3"/>
      <c r="X991" s="4"/>
      <c r="Y991" s="42"/>
      <c r="Z991" s="3"/>
      <c r="AA991" s="3"/>
      <c r="AB991" s="3"/>
      <c r="AC991" s="3"/>
      <c r="AD991" s="5"/>
      <c r="AS991" s="2"/>
      <c r="BE991" s="5"/>
      <c r="BF991" s="43"/>
      <c r="BG991" s="43"/>
      <c r="BH991" s="43"/>
      <c r="BK991" s="44"/>
      <c r="BL991" s="44"/>
      <c r="BM991" s="5"/>
      <c r="BN991" s="5"/>
      <c r="BO991" s="44"/>
      <c r="BP991" s="44"/>
      <c r="BQ991" s="44"/>
      <c r="BR991" s="44"/>
    </row>
    <row r="992" spans="1:70" s="6" customForma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2"/>
      <c r="W992" s="3"/>
      <c r="X992" s="4"/>
      <c r="Y992" s="42"/>
      <c r="Z992" s="3"/>
      <c r="AA992" s="3"/>
      <c r="AB992" s="3"/>
      <c r="AC992" s="3"/>
      <c r="AD992" s="5"/>
      <c r="AS992" s="2"/>
      <c r="BE992" s="5"/>
      <c r="BF992" s="43"/>
      <c r="BG992" s="43"/>
      <c r="BH992" s="43"/>
      <c r="BK992" s="44"/>
      <c r="BL992" s="44"/>
      <c r="BM992" s="5"/>
      <c r="BN992" s="5"/>
      <c r="BO992" s="44"/>
      <c r="BP992" s="44"/>
      <c r="BQ992" s="44"/>
      <c r="BR992" s="44"/>
    </row>
    <row r="993" spans="1:70" s="6" customForma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2"/>
      <c r="W993" s="3"/>
      <c r="X993" s="4"/>
      <c r="Y993" s="42"/>
      <c r="Z993" s="3"/>
      <c r="AA993" s="3"/>
      <c r="AB993" s="3"/>
      <c r="AC993" s="3"/>
      <c r="AD993" s="5"/>
      <c r="AS993" s="2"/>
      <c r="BE993" s="5"/>
      <c r="BF993" s="43"/>
      <c r="BG993" s="43"/>
      <c r="BH993" s="43"/>
      <c r="BK993" s="44"/>
      <c r="BL993" s="44"/>
      <c r="BM993" s="5"/>
      <c r="BN993" s="5"/>
      <c r="BO993" s="44"/>
      <c r="BP993" s="44"/>
      <c r="BQ993" s="44"/>
      <c r="BR993" s="44"/>
    </row>
    <row r="994" spans="1:70" s="6" customForma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2"/>
      <c r="W994" s="3"/>
      <c r="X994" s="4"/>
      <c r="Y994" s="42"/>
      <c r="Z994" s="3"/>
      <c r="AA994" s="3"/>
      <c r="AB994" s="3"/>
      <c r="AC994" s="3"/>
      <c r="AD994" s="5"/>
      <c r="AS994" s="2"/>
      <c r="BE994" s="5"/>
      <c r="BF994" s="43"/>
      <c r="BG994" s="43"/>
      <c r="BH994" s="43"/>
      <c r="BK994" s="44"/>
      <c r="BL994" s="44"/>
      <c r="BM994" s="5"/>
      <c r="BN994" s="5"/>
      <c r="BO994" s="44"/>
      <c r="BP994" s="44"/>
      <c r="BQ994" s="44"/>
      <c r="BR994" s="44"/>
    </row>
    <row r="995" spans="1:70" s="6" customForma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2"/>
      <c r="W995" s="3"/>
      <c r="X995" s="4"/>
      <c r="Y995" s="42"/>
      <c r="Z995" s="3"/>
      <c r="AA995" s="3"/>
      <c r="AB995" s="3"/>
      <c r="AC995" s="3"/>
      <c r="AD995" s="5"/>
      <c r="AS995" s="2"/>
      <c r="BE995" s="5"/>
      <c r="BF995" s="43"/>
      <c r="BG995" s="43"/>
      <c r="BH995" s="43"/>
      <c r="BK995" s="44"/>
      <c r="BL995" s="44"/>
      <c r="BM995" s="5"/>
      <c r="BN995" s="5"/>
      <c r="BO995" s="44"/>
      <c r="BP995" s="44"/>
      <c r="BQ995" s="44"/>
      <c r="BR995" s="44"/>
    </row>
    <row r="996" spans="1:70" s="6" customForma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2"/>
      <c r="W996" s="3"/>
      <c r="X996" s="4"/>
      <c r="Y996" s="42"/>
      <c r="Z996" s="3"/>
      <c r="AA996" s="3"/>
      <c r="AB996" s="3"/>
      <c r="AC996" s="3"/>
      <c r="AD996" s="5"/>
      <c r="AS996" s="2"/>
      <c r="BE996" s="5"/>
      <c r="BF996" s="43"/>
      <c r="BG996" s="43"/>
      <c r="BH996" s="43"/>
      <c r="BK996" s="44"/>
      <c r="BL996" s="44"/>
      <c r="BM996" s="5"/>
      <c r="BN996" s="5"/>
      <c r="BO996" s="44"/>
      <c r="BP996" s="44"/>
      <c r="BQ996" s="44"/>
      <c r="BR996" s="44"/>
    </row>
    <row r="997" spans="1:70" s="6" customForma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2"/>
      <c r="W997" s="3"/>
      <c r="X997" s="4"/>
      <c r="Y997" s="42"/>
      <c r="Z997" s="3"/>
      <c r="AA997" s="3"/>
      <c r="AB997" s="3"/>
      <c r="AC997" s="3"/>
      <c r="AD997" s="5"/>
      <c r="AS997" s="2"/>
      <c r="BE997" s="5"/>
      <c r="BF997" s="43"/>
      <c r="BG997" s="43"/>
      <c r="BH997" s="43"/>
      <c r="BK997" s="44"/>
      <c r="BL997" s="44"/>
      <c r="BM997" s="5"/>
      <c r="BN997" s="5"/>
      <c r="BO997" s="44"/>
      <c r="BP997" s="44"/>
      <c r="BQ997" s="44"/>
      <c r="BR997" s="44"/>
    </row>
    <row r="998" spans="1:70" s="6" customForma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2"/>
      <c r="W998" s="3"/>
      <c r="X998" s="4"/>
      <c r="Y998" s="42"/>
      <c r="Z998" s="3"/>
      <c r="AA998" s="3"/>
      <c r="AB998" s="3"/>
      <c r="AC998" s="3"/>
      <c r="AD998" s="5"/>
      <c r="AS998" s="2"/>
      <c r="BE998" s="5"/>
      <c r="BF998" s="43"/>
      <c r="BG998" s="43"/>
      <c r="BH998" s="43"/>
      <c r="BK998" s="44"/>
      <c r="BL998" s="44"/>
      <c r="BM998" s="5"/>
      <c r="BN998" s="5"/>
      <c r="BO998" s="44"/>
      <c r="BP998" s="44"/>
      <c r="BQ998" s="44"/>
      <c r="BR998" s="44"/>
    </row>
    <row r="999" spans="1:70" s="6" customForma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2"/>
      <c r="W999" s="3"/>
      <c r="X999" s="4"/>
      <c r="Y999" s="42"/>
      <c r="Z999" s="3"/>
      <c r="AA999" s="3"/>
      <c r="AB999" s="3"/>
      <c r="AC999" s="3"/>
      <c r="AD999" s="5"/>
      <c r="AS999" s="2"/>
      <c r="BE999" s="5"/>
      <c r="BF999" s="43"/>
      <c r="BG999" s="43"/>
      <c r="BH999" s="43"/>
      <c r="BK999" s="44"/>
      <c r="BL999" s="44"/>
      <c r="BM999" s="5"/>
      <c r="BN999" s="5"/>
      <c r="BO999" s="44"/>
      <c r="BP999" s="44"/>
      <c r="BQ999" s="44"/>
      <c r="BR999" s="44"/>
    </row>
    <row r="1000" spans="1:70" s="6" customForma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2"/>
      <c r="W1000" s="3"/>
      <c r="X1000" s="4"/>
      <c r="Y1000" s="42"/>
      <c r="Z1000" s="3"/>
      <c r="AA1000" s="3"/>
      <c r="AB1000" s="3"/>
      <c r="AC1000" s="3"/>
      <c r="AD1000" s="5"/>
      <c r="AS1000" s="2"/>
      <c r="BE1000" s="5"/>
      <c r="BF1000" s="43"/>
      <c r="BG1000" s="43"/>
      <c r="BH1000" s="43"/>
      <c r="BK1000" s="44"/>
      <c r="BL1000" s="44"/>
      <c r="BM1000" s="5"/>
      <c r="BN1000" s="5"/>
      <c r="BO1000" s="44"/>
      <c r="BP1000" s="44"/>
      <c r="BQ1000" s="44"/>
      <c r="BR1000" s="44"/>
    </row>
    <row r="1001" spans="1:70" s="6" customForma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2"/>
      <c r="W1001" s="3"/>
      <c r="X1001" s="4"/>
      <c r="Y1001" s="42"/>
      <c r="Z1001" s="3"/>
      <c r="AA1001" s="3"/>
      <c r="AB1001" s="3"/>
      <c r="AC1001" s="3"/>
      <c r="AD1001" s="5"/>
      <c r="AS1001" s="2"/>
      <c r="BE1001" s="5"/>
      <c r="BF1001" s="43"/>
      <c r="BG1001" s="43"/>
      <c r="BH1001" s="43"/>
      <c r="BK1001" s="44"/>
      <c r="BL1001" s="44"/>
      <c r="BM1001" s="5"/>
      <c r="BN1001" s="5"/>
      <c r="BO1001" s="44"/>
      <c r="BP1001" s="44"/>
      <c r="BQ1001" s="44"/>
      <c r="BR1001" s="44"/>
    </row>
    <row r="1002" spans="1:70" s="6" customForma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2"/>
      <c r="W1002" s="3"/>
      <c r="X1002" s="4"/>
      <c r="Y1002" s="42"/>
      <c r="Z1002" s="3"/>
      <c r="AA1002" s="3"/>
      <c r="AB1002" s="3"/>
      <c r="AC1002" s="3"/>
      <c r="AD1002" s="5"/>
      <c r="AS1002" s="2"/>
      <c r="BE1002" s="5"/>
      <c r="BF1002" s="43"/>
      <c r="BG1002" s="43"/>
      <c r="BH1002" s="43"/>
      <c r="BK1002" s="44"/>
      <c r="BL1002" s="44"/>
      <c r="BM1002" s="5"/>
      <c r="BN1002" s="5"/>
      <c r="BO1002" s="44"/>
      <c r="BP1002" s="44"/>
      <c r="BQ1002" s="44"/>
      <c r="BR1002" s="44"/>
    </row>
    <row r="1003" spans="1:70" s="6" customForma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2"/>
      <c r="W1003" s="3"/>
      <c r="X1003" s="4"/>
      <c r="Y1003" s="42"/>
      <c r="Z1003" s="3"/>
      <c r="AA1003" s="3"/>
      <c r="AB1003" s="3"/>
      <c r="AC1003" s="3"/>
      <c r="AD1003" s="5"/>
      <c r="AS1003" s="2"/>
      <c r="BE1003" s="5"/>
      <c r="BF1003" s="43"/>
      <c r="BG1003" s="43"/>
      <c r="BH1003" s="43"/>
      <c r="BK1003" s="44"/>
      <c r="BL1003" s="44"/>
      <c r="BM1003" s="5"/>
      <c r="BN1003" s="5"/>
      <c r="BO1003" s="44"/>
      <c r="BP1003" s="44"/>
      <c r="BQ1003" s="44"/>
      <c r="BR1003" s="44"/>
    </row>
    <row r="1004" spans="1:70" s="6" customForma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2"/>
      <c r="W1004" s="3"/>
      <c r="X1004" s="4"/>
      <c r="Y1004" s="42"/>
      <c r="Z1004" s="3"/>
      <c r="AA1004" s="3"/>
      <c r="AB1004" s="3"/>
      <c r="AC1004" s="3"/>
      <c r="AD1004" s="5"/>
      <c r="AS1004" s="2"/>
      <c r="BE1004" s="5"/>
      <c r="BF1004" s="43"/>
      <c r="BG1004" s="43"/>
      <c r="BH1004" s="43"/>
      <c r="BK1004" s="44"/>
      <c r="BL1004" s="44"/>
      <c r="BM1004" s="5"/>
      <c r="BN1004" s="5"/>
      <c r="BO1004" s="44"/>
      <c r="BP1004" s="44"/>
      <c r="BQ1004" s="44"/>
      <c r="BR1004" s="44"/>
    </row>
    <row r="1005" spans="1:70" s="6" customForma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2"/>
      <c r="W1005" s="3"/>
      <c r="X1005" s="4"/>
      <c r="Y1005" s="42"/>
      <c r="Z1005" s="3"/>
      <c r="AA1005" s="3"/>
      <c r="AB1005" s="3"/>
      <c r="AC1005" s="3"/>
      <c r="AD1005" s="5"/>
      <c r="AS1005" s="2"/>
      <c r="BE1005" s="5"/>
      <c r="BF1005" s="43"/>
      <c r="BG1005" s="43"/>
      <c r="BH1005" s="43"/>
      <c r="BK1005" s="44"/>
      <c r="BL1005" s="44"/>
      <c r="BM1005" s="5"/>
      <c r="BN1005" s="5"/>
      <c r="BO1005" s="44"/>
      <c r="BP1005" s="44"/>
      <c r="BQ1005" s="44"/>
      <c r="BR1005" s="44"/>
    </row>
    <row r="1006" spans="1:70" s="6" customForma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2"/>
      <c r="W1006" s="3"/>
      <c r="X1006" s="4"/>
      <c r="Y1006" s="42"/>
      <c r="Z1006" s="3"/>
      <c r="AA1006" s="3"/>
      <c r="AB1006" s="3"/>
      <c r="AC1006" s="3"/>
      <c r="AD1006" s="5"/>
      <c r="AS1006" s="2"/>
      <c r="BE1006" s="5"/>
      <c r="BF1006" s="43"/>
      <c r="BG1006" s="43"/>
      <c r="BH1006" s="43"/>
      <c r="BK1006" s="44"/>
      <c r="BL1006" s="44"/>
      <c r="BM1006" s="5"/>
      <c r="BN1006" s="5"/>
      <c r="BO1006" s="44"/>
      <c r="BP1006" s="44"/>
      <c r="BQ1006" s="44"/>
      <c r="BR1006" s="44"/>
    </row>
    <row r="1007" spans="1:70" s="6" customForma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2"/>
      <c r="W1007" s="3"/>
      <c r="X1007" s="4"/>
      <c r="Y1007" s="42"/>
      <c r="Z1007" s="3"/>
      <c r="AA1007" s="3"/>
      <c r="AB1007" s="3"/>
      <c r="AC1007" s="3"/>
      <c r="AD1007" s="5"/>
      <c r="AS1007" s="2"/>
      <c r="BE1007" s="5"/>
      <c r="BF1007" s="43"/>
      <c r="BG1007" s="43"/>
      <c r="BH1007" s="43"/>
      <c r="BK1007" s="44"/>
      <c r="BL1007" s="44"/>
      <c r="BM1007" s="5"/>
      <c r="BN1007" s="5"/>
      <c r="BO1007" s="44"/>
      <c r="BP1007" s="44"/>
      <c r="BQ1007" s="44"/>
      <c r="BR1007" s="44"/>
    </row>
    <row r="1008" spans="1:70" s="6" customForma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2"/>
      <c r="W1008" s="3"/>
      <c r="X1008" s="4"/>
      <c r="Y1008" s="42"/>
      <c r="Z1008" s="3"/>
      <c r="AA1008" s="3"/>
      <c r="AB1008" s="3"/>
      <c r="AC1008" s="3"/>
      <c r="AD1008" s="5"/>
      <c r="AS1008" s="2"/>
      <c r="BE1008" s="5"/>
      <c r="BF1008" s="43"/>
      <c r="BG1008" s="43"/>
      <c r="BH1008" s="43"/>
      <c r="BK1008" s="44"/>
      <c r="BL1008" s="44"/>
      <c r="BM1008" s="5"/>
      <c r="BN1008" s="5"/>
      <c r="BO1008" s="44"/>
      <c r="BP1008" s="44"/>
      <c r="BQ1008" s="44"/>
      <c r="BR1008" s="44"/>
    </row>
    <row r="1009" spans="1:70" s="6" customForma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2"/>
      <c r="W1009" s="3"/>
      <c r="X1009" s="4"/>
      <c r="Y1009" s="42"/>
      <c r="Z1009" s="3"/>
      <c r="AA1009" s="3"/>
      <c r="AB1009" s="3"/>
      <c r="AC1009" s="3"/>
      <c r="AD1009" s="5"/>
      <c r="AS1009" s="2"/>
      <c r="BE1009" s="5"/>
      <c r="BF1009" s="43"/>
      <c r="BG1009" s="43"/>
      <c r="BH1009" s="43"/>
      <c r="BK1009" s="44"/>
      <c r="BL1009" s="44"/>
      <c r="BM1009" s="5"/>
      <c r="BN1009" s="5"/>
      <c r="BO1009" s="44"/>
      <c r="BP1009" s="44"/>
      <c r="BQ1009" s="44"/>
      <c r="BR1009" s="44"/>
    </row>
    <row r="1010" spans="1:70" s="6" customForma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2"/>
      <c r="W1010" s="3"/>
      <c r="X1010" s="4"/>
      <c r="Y1010" s="42"/>
      <c r="Z1010" s="3"/>
      <c r="AA1010" s="3"/>
      <c r="AB1010" s="3"/>
      <c r="AC1010" s="3"/>
      <c r="AD1010" s="5"/>
      <c r="AS1010" s="2"/>
      <c r="BE1010" s="5"/>
      <c r="BF1010" s="43"/>
      <c r="BG1010" s="43"/>
      <c r="BH1010" s="43"/>
      <c r="BK1010" s="44"/>
      <c r="BL1010" s="44"/>
      <c r="BM1010" s="5"/>
      <c r="BN1010" s="5"/>
      <c r="BO1010" s="44"/>
      <c r="BP1010" s="44"/>
      <c r="BQ1010" s="44"/>
      <c r="BR1010" s="44"/>
    </row>
    <row r="1011" spans="1:70" s="6" customForma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2"/>
      <c r="W1011" s="3"/>
      <c r="X1011" s="4"/>
      <c r="Y1011" s="42"/>
      <c r="Z1011" s="3"/>
      <c r="AA1011" s="3"/>
      <c r="AB1011" s="3"/>
      <c r="AC1011" s="3"/>
      <c r="AD1011" s="5"/>
      <c r="AS1011" s="2"/>
      <c r="BE1011" s="5"/>
      <c r="BF1011" s="43"/>
      <c r="BG1011" s="43"/>
      <c r="BH1011" s="43"/>
      <c r="BK1011" s="44"/>
      <c r="BL1011" s="44"/>
      <c r="BM1011" s="5"/>
      <c r="BN1011" s="5"/>
      <c r="BO1011" s="44"/>
      <c r="BP1011" s="44"/>
      <c r="BQ1011" s="44"/>
      <c r="BR1011" s="44"/>
    </row>
    <row r="1012" spans="1:70" s="6" customForma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2"/>
      <c r="W1012" s="3"/>
      <c r="X1012" s="4"/>
      <c r="Y1012" s="42"/>
      <c r="Z1012" s="3"/>
      <c r="AA1012" s="3"/>
      <c r="AB1012" s="3"/>
      <c r="AC1012" s="3"/>
      <c r="AD1012" s="5"/>
      <c r="AS1012" s="2"/>
      <c r="BE1012" s="5"/>
      <c r="BF1012" s="43"/>
      <c r="BG1012" s="43"/>
      <c r="BH1012" s="43"/>
      <c r="BK1012" s="44"/>
      <c r="BL1012" s="44"/>
      <c r="BM1012" s="5"/>
      <c r="BN1012" s="5"/>
      <c r="BO1012" s="44"/>
      <c r="BP1012" s="44"/>
      <c r="BQ1012" s="44"/>
      <c r="BR1012" s="44"/>
    </row>
    <row r="1013" spans="1:70" s="6" customForma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2"/>
      <c r="W1013" s="3"/>
      <c r="X1013" s="4"/>
      <c r="Y1013" s="42"/>
      <c r="Z1013" s="3"/>
      <c r="AA1013" s="3"/>
      <c r="AB1013" s="3"/>
      <c r="AC1013" s="3"/>
      <c r="AD1013" s="5"/>
      <c r="AS1013" s="2"/>
      <c r="BE1013" s="5"/>
      <c r="BF1013" s="43"/>
      <c r="BG1013" s="43"/>
      <c r="BH1013" s="43"/>
      <c r="BK1013" s="44"/>
      <c r="BL1013" s="44"/>
      <c r="BM1013" s="5"/>
      <c r="BN1013" s="5"/>
      <c r="BO1013" s="44"/>
      <c r="BP1013" s="44"/>
      <c r="BQ1013" s="44"/>
      <c r="BR1013" s="44"/>
    </row>
    <row r="1014" spans="1:70" s="6" customForma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2"/>
      <c r="W1014" s="3"/>
      <c r="X1014" s="4"/>
      <c r="Y1014" s="42"/>
      <c r="Z1014" s="3"/>
      <c r="AA1014" s="3"/>
      <c r="AB1014" s="3"/>
      <c r="AC1014" s="3"/>
      <c r="AD1014" s="5"/>
      <c r="AS1014" s="2"/>
      <c r="BE1014" s="5"/>
      <c r="BF1014" s="43"/>
      <c r="BG1014" s="43"/>
      <c r="BH1014" s="43"/>
      <c r="BK1014" s="44"/>
      <c r="BL1014" s="44"/>
      <c r="BM1014" s="5"/>
      <c r="BN1014" s="5"/>
      <c r="BO1014" s="44"/>
      <c r="BP1014" s="44"/>
      <c r="BQ1014" s="44"/>
      <c r="BR1014" s="44"/>
    </row>
    <row r="1015" spans="1:70" s="6" customForma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2"/>
      <c r="W1015" s="3"/>
      <c r="X1015" s="4"/>
      <c r="Y1015" s="42"/>
      <c r="Z1015" s="3"/>
      <c r="AA1015" s="3"/>
      <c r="AB1015" s="3"/>
      <c r="AC1015" s="3"/>
      <c r="AD1015" s="5"/>
      <c r="AS1015" s="2"/>
      <c r="BE1015" s="5"/>
      <c r="BF1015" s="43"/>
      <c r="BG1015" s="43"/>
      <c r="BH1015" s="43"/>
      <c r="BK1015" s="44"/>
      <c r="BL1015" s="44"/>
      <c r="BM1015" s="5"/>
      <c r="BN1015" s="5"/>
      <c r="BO1015" s="44"/>
      <c r="BP1015" s="44"/>
      <c r="BQ1015" s="44"/>
      <c r="BR1015" s="44"/>
    </row>
    <row r="1016" spans="1:70" s="6" customForma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2"/>
      <c r="W1016" s="3"/>
      <c r="X1016" s="4"/>
      <c r="Y1016" s="42"/>
      <c r="Z1016" s="3"/>
      <c r="AA1016" s="3"/>
      <c r="AB1016" s="3"/>
      <c r="AC1016" s="3"/>
      <c r="AD1016" s="5"/>
      <c r="AS1016" s="2"/>
      <c r="BE1016" s="5"/>
      <c r="BF1016" s="43"/>
      <c r="BG1016" s="43"/>
      <c r="BH1016" s="43"/>
      <c r="BK1016" s="44"/>
      <c r="BL1016" s="44"/>
      <c r="BM1016" s="5"/>
      <c r="BN1016" s="5"/>
      <c r="BO1016" s="44"/>
      <c r="BP1016" s="44"/>
      <c r="BQ1016" s="44"/>
      <c r="BR1016" s="44"/>
    </row>
    <row r="1017" spans="1:70" s="6" customForma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2"/>
      <c r="W1017" s="3"/>
      <c r="X1017" s="4"/>
      <c r="Y1017" s="42"/>
      <c r="Z1017" s="3"/>
      <c r="AA1017" s="3"/>
      <c r="AB1017" s="3"/>
      <c r="AC1017" s="3"/>
      <c r="AD1017" s="5"/>
      <c r="AS1017" s="2"/>
      <c r="BE1017" s="5"/>
      <c r="BF1017" s="43"/>
      <c r="BG1017" s="43"/>
      <c r="BH1017" s="43"/>
      <c r="BK1017" s="44"/>
      <c r="BL1017" s="44"/>
      <c r="BM1017" s="5"/>
      <c r="BN1017" s="5"/>
      <c r="BO1017" s="44"/>
      <c r="BP1017" s="44"/>
      <c r="BQ1017" s="44"/>
      <c r="BR1017" s="44"/>
    </row>
    <row r="1018" spans="1:70" s="6" customForma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2"/>
      <c r="W1018" s="3"/>
      <c r="X1018" s="4"/>
      <c r="Y1018" s="42"/>
      <c r="Z1018" s="3"/>
      <c r="AA1018" s="3"/>
      <c r="AB1018" s="3"/>
      <c r="AC1018" s="3"/>
      <c r="AD1018" s="5"/>
      <c r="AS1018" s="2"/>
      <c r="BE1018" s="5"/>
      <c r="BF1018" s="43"/>
      <c r="BG1018" s="43"/>
      <c r="BH1018" s="43"/>
      <c r="BK1018" s="44"/>
      <c r="BL1018" s="44"/>
      <c r="BM1018" s="5"/>
      <c r="BN1018" s="5"/>
      <c r="BO1018" s="44"/>
      <c r="BP1018" s="44"/>
      <c r="BQ1018" s="44"/>
      <c r="BR1018" s="44"/>
    </row>
    <row r="1019" spans="1:70" s="6" customForma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2"/>
      <c r="W1019" s="3"/>
      <c r="X1019" s="4"/>
      <c r="Y1019" s="42"/>
      <c r="Z1019" s="3"/>
      <c r="AA1019" s="3"/>
      <c r="AB1019" s="3"/>
      <c r="AC1019" s="3"/>
      <c r="AD1019" s="5"/>
      <c r="AS1019" s="2"/>
      <c r="BE1019" s="5"/>
      <c r="BF1019" s="43"/>
      <c r="BG1019" s="43"/>
      <c r="BH1019" s="43"/>
      <c r="BK1019" s="44"/>
      <c r="BL1019" s="44"/>
      <c r="BM1019" s="5"/>
      <c r="BN1019" s="5"/>
      <c r="BO1019" s="44"/>
      <c r="BP1019" s="44"/>
      <c r="BQ1019" s="44"/>
      <c r="BR1019" s="44"/>
    </row>
    <row r="1020" spans="1:70" s="6" customForma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2"/>
      <c r="W1020" s="3"/>
      <c r="X1020" s="4"/>
      <c r="Y1020" s="42"/>
      <c r="Z1020" s="3"/>
      <c r="AA1020" s="3"/>
      <c r="AB1020" s="3"/>
      <c r="AC1020" s="3"/>
      <c r="AD1020" s="5"/>
      <c r="AS1020" s="2"/>
      <c r="BE1020" s="5"/>
      <c r="BF1020" s="43"/>
      <c r="BG1020" s="43"/>
      <c r="BH1020" s="43"/>
      <c r="BK1020" s="44"/>
      <c r="BL1020" s="44"/>
      <c r="BM1020" s="5"/>
      <c r="BN1020" s="5"/>
      <c r="BO1020" s="44"/>
      <c r="BP1020" s="44"/>
      <c r="BQ1020" s="44"/>
      <c r="BR1020" s="44"/>
    </row>
    <row r="1021" spans="1:70" s="6" customForma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2"/>
      <c r="W1021" s="3"/>
      <c r="X1021" s="4"/>
      <c r="Y1021" s="42"/>
      <c r="Z1021" s="3"/>
      <c r="AA1021" s="3"/>
      <c r="AB1021" s="3"/>
      <c r="AC1021" s="3"/>
      <c r="AD1021" s="5"/>
      <c r="AS1021" s="2"/>
      <c r="BE1021" s="5"/>
      <c r="BF1021" s="43"/>
      <c r="BG1021" s="43"/>
      <c r="BH1021" s="43"/>
      <c r="BK1021" s="44"/>
      <c r="BL1021" s="44"/>
      <c r="BM1021" s="5"/>
      <c r="BN1021" s="5"/>
      <c r="BO1021" s="44"/>
      <c r="BP1021" s="44"/>
      <c r="BQ1021" s="44"/>
      <c r="BR1021" s="44"/>
    </row>
    <row r="1022" spans="1:70" s="6" customForma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2"/>
      <c r="W1022" s="3"/>
      <c r="X1022" s="4"/>
      <c r="Y1022" s="42"/>
      <c r="Z1022" s="3"/>
      <c r="AA1022" s="3"/>
      <c r="AB1022" s="3"/>
      <c r="AC1022" s="3"/>
      <c r="AD1022" s="5"/>
      <c r="AS1022" s="2"/>
      <c r="BE1022" s="5"/>
      <c r="BF1022" s="43"/>
      <c r="BG1022" s="43"/>
      <c r="BH1022" s="43"/>
      <c r="BK1022" s="44"/>
      <c r="BL1022" s="44"/>
      <c r="BM1022" s="5"/>
      <c r="BN1022" s="5"/>
      <c r="BO1022" s="44"/>
      <c r="BP1022" s="44"/>
      <c r="BQ1022" s="44"/>
      <c r="BR1022" s="44"/>
    </row>
    <row r="1023" spans="1:70" s="6" customForma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2"/>
      <c r="W1023" s="3"/>
      <c r="X1023" s="4"/>
      <c r="Y1023" s="42"/>
      <c r="Z1023" s="3"/>
      <c r="AA1023" s="3"/>
      <c r="AB1023" s="3"/>
      <c r="AC1023" s="3"/>
      <c r="AD1023" s="5"/>
      <c r="AS1023" s="2"/>
      <c r="BE1023" s="5"/>
      <c r="BF1023" s="43"/>
      <c r="BG1023" s="43"/>
      <c r="BH1023" s="43"/>
      <c r="BK1023" s="44"/>
      <c r="BL1023" s="44"/>
      <c r="BM1023" s="5"/>
      <c r="BN1023" s="5"/>
      <c r="BO1023" s="44"/>
      <c r="BP1023" s="44"/>
      <c r="BQ1023" s="44"/>
      <c r="BR1023" s="44"/>
    </row>
    <row r="1024" spans="1:70" s="6" customForma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2"/>
      <c r="W1024" s="3"/>
      <c r="X1024" s="4"/>
      <c r="Y1024" s="42"/>
      <c r="Z1024" s="3"/>
      <c r="AA1024" s="3"/>
      <c r="AB1024" s="3"/>
      <c r="AC1024" s="3"/>
      <c r="AD1024" s="5"/>
      <c r="AS1024" s="2"/>
      <c r="BE1024" s="5"/>
      <c r="BF1024" s="43"/>
      <c r="BG1024" s="43"/>
      <c r="BH1024" s="43"/>
      <c r="BK1024" s="44"/>
      <c r="BL1024" s="44"/>
      <c r="BM1024" s="5"/>
      <c r="BN1024" s="5"/>
      <c r="BO1024" s="44"/>
      <c r="BP1024" s="44"/>
      <c r="BQ1024" s="44"/>
      <c r="BR1024" s="44"/>
    </row>
    <row r="1025" spans="1:70" s="6" customForma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2"/>
      <c r="W1025" s="3"/>
      <c r="X1025" s="4"/>
      <c r="Y1025" s="42"/>
      <c r="Z1025" s="3"/>
      <c r="AA1025" s="3"/>
      <c r="AB1025" s="3"/>
      <c r="AC1025" s="3"/>
      <c r="AD1025" s="5"/>
      <c r="AS1025" s="2"/>
      <c r="BE1025" s="5"/>
      <c r="BF1025" s="43"/>
      <c r="BG1025" s="43"/>
      <c r="BH1025" s="43"/>
      <c r="BK1025" s="44"/>
      <c r="BL1025" s="44"/>
      <c r="BM1025" s="5"/>
      <c r="BN1025" s="5"/>
      <c r="BO1025" s="44"/>
      <c r="BP1025" s="44"/>
      <c r="BQ1025" s="44"/>
      <c r="BR1025" s="44"/>
    </row>
    <row r="1026" spans="1:70" s="6" customForma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2"/>
      <c r="W1026" s="3"/>
      <c r="X1026" s="4"/>
      <c r="Y1026" s="42"/>
      <c r="Z1026" s="3"/>
      <c r="AA1026" s="3"/>
      <c r="AB1026" s="3"/>
      <c r="AC1026" s="3"/>
      <c r="AD1026" s="5"/>
      <c r="AS1026" s="2"/>
      <c r="BE1026" s="5"/>
      <c r="BF1026" s="43"/>
      <c r="BG1026" s="43"/>
      <c r="BH1026" s="43"/>
      <c r="BK1026" s="44"/>
      <c r="BL1026" s="44"/>
      <c r="BM1026" s="5"/>
      <c r="BN1026" s="5"/>
      <c r="BO1026" s="44"/>
      <c r="BP1026" s="44"/>
      <c r="BQ1026" s="44"/>
      <c r="BR1026" s="44"/>
    </row>
    <row r="1027" spans="1:70" s="6" customForma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2"/>
      <c r="W1027" s="3"/>
      <c r="X1027" s="4"/>
      <c r="Y1027" s="42"/>
      <c r="Z1027" s="3"/>
      <c r="AA1027" s="3"/>
      <c r="AB1027" s="3"/>
      <c r="AC1027" s="3"/>
      <c r="AD1027" s="5"/>
      <c r="AS1027" s="2"/>
      <c r="BE1027" s="5"/>
      <c r="BF1027" s="43"/>
      <c r="BG1027" s="43"/>
      <c r="BH1027" s="43"/>
      <c r="BK1027" s="44"/>
      <c r="BL1027" s="44"/>
      <c r="BM1027" s="5"/>
      <c r="BN1027" s="5"/>
      <c r="BO1027" s="44"/>
      <c r="BP1027" s="44"/>
      <c r="BQ1027" s="44"/>
      <c r="BR1027" s="44"/>
    </row>
    <row r="1028" spans="1:70" s="6" customForma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2"/>
      <c r="W1028" s="3"/>
      <c r="X1028" s="4"/>
      <c r="Y1028" s="42"/>
      <c r="Z1028" s="3"/>
      <c r="AA1028" s="3"/>
      <c r="AB1028" s="3"/>
      <c r="AC1028" s="3"/>
      <c r="AD1028" s="5"/>
      <c r="AS1028" s="2"/>
      <c r="BE1028" s="5"/>
      <c r="BF1028" s="43"/>
      <c r="BG1028" s="43"/>
      <c r="BH1028" s="43"/>
      <c r="BK1028" s="44"/>
      <c r="BL1028" s="44"/>
      <c r="BM1028" s="5"/>
      <c r="BN1028" s="5"/>
      <c r="BO1028" s="44"/>
      <c r="BP1028" s="44"/>
      <c r="BQ1028" s="44"/>
      <c r="BR1028" s="44"/>
    </row>
    <row r="1029" spans="1:70" s="6" customForma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2"/>
      <c r="W1029" s="3"/>
      <c r="X1029" s="4"/>
      <c r="Y1029" s="42"/>
      <c r="Z1029" s="3"/>
      <c r="AA1029" s="3"/>
      <c r="AB1029" s="3"/>
      <c r="AC1029" s="3"/>
      <c r="AD1029" s="5"/>
      <c r="AS1029" s="2"/>
      <c r="BE1029" s="5"/>
      <c r="BF1029" s="43"/>
      <c r="BG1029" s="43"/>
      <c r="BH1029" s="43"/>
      <c r="BK1029" s="44"/>
      <c r="BL1029" s="44"/>
      <c r="BM1029" s="5"/>
      <c r="BN1029" s="5"/>
      <c r="BO1029" s="44"/>
      <c r="BP1029" s="44"/>
      <c r="BQ1029" s="44"/>
      <c r="BR1029" s="44"/>
    </row>
    <row r="1030" spans="1:70" s="6" customForma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2"/>
      <c r="W1030" s="3"/>
      <c r="X1030" s="4"/>
      <c r="Y1030" s="42"/>
      <c r="Z1030" s="3"/>
      <c r="AA1030" s="3"/>
      <c r="AB1030" s="3"/>
      <c r="AC1030" s="3"/>
      <c r="AD1030" s="5"/>
      <c r="AS1030" s="2"/>
      <c r="BE1030" s="5"/>
      <c r="BF1030" s="43"/>
      <c r="BG1030" s="43"/>
      <c r="BH1030" s="43"/>
      <c r="BK1030" s="44"/>
      <c r="BL1030" s="44"/>
      <c r="BM1030" s="5"/>
      <c r="BN1030" s="5"/>
      <c r="BO1030" s="44"/>
      <c r="BP1030" s="44"/>
      <c r="BQ1030" s="44"/>
      <c r="BR1030" s="44"/>
    </row>
    <row r="1031" spans="1:70" s="6" customForma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2"/>
      <c r="W1031" s="3"/>
      <c r="X1031" s="4"/>
      <c r="Y1031" s="42"/>
      <c r="Z1031" s="3"/>
      <c r="AA1031" s="3"/>
      <c r="AB1031" s="3"/>
      <c r="AC1031" s="3"/>
      <c r="AD1031" s="5"/>
      <c r="AS1031" s="2"/>
      <c r="BE1031" s="5"/>
      <c r="BF1031" s="43"/>
      <c r="BG1031" s="43"/>
      <c r="BH1031" s="43"/>
      <c r="BK1031" s="44"/>
      <c r="BL1031" s="44"/>
      <c r="BM1031" s="5"/>
      <c r="BN1031" s="5"/>
      <c r="BO1031" s="44"/>
      <c r="BP1031" s="44"/>
      <c r="BQ1031" s="44"/>
      <c r="BR1031" s="44"/>
    </row>
    <row r="1032" spans="1:70" s="6" customForma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2"/>
      <c r="W1032" s="3"/>
      <c r="X1032" s="4"/>
      <c r="Y1032" s="42"/>
      <c r="Z1032" s="3"/>
      <c r="AA1032" s="3"/>
      <c r="AB1032" s="3"/>
      <c r="AC1032" s="3"/>
      <c r="AD1032" s="5"/>
      <c r="AS1032" s="2"/>
      <c r="BE1032" s="5"/>
      <c r="BF1032" s="43"/>
      <c r="BG1032" s="43"/>
      <c r="BH1032" s="43"/>
      <c r="BK1032" s="44"/>
      <c r="BL1032" s="44"/>
      <c r="BM1032" s="5"/>
      <c r="BN1032" s="5"/>
      <c r="BO1032" s="44"/>
      <c r="BP1032" s="44"/>
      <c r="BQ1032" s="44"/>
      <c r="BR1032" s="44"/>
    </row>
    <row r="1033" spans="1:70" s="6" customForma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2"/>
      <c r="W1033" s="3"/>
      <c r="X1033" s="4"/>
      <c r="Y1033" s="42"/>
      <c r="Z1033" s="3"/>
      <c r="AA1033" s="3"/>
      <c r="AB1033" s="3"/>
      <c r="AC1033" s="3"/>
      <c r="AD1033" s="5"/>
      <c r="AS1033" s="2"/>
      <c r="BE1033" s="5"/>
      <c r="BF1033" s="43"/>
      <c r="BG1033" s="43"/>
      <c r="BH1033" s="43"/>
      <c r="BK1033" s="44"/>
      <c r="BL1033" s="44"/>
      <c r="BM1033" s="5"/>
      <c r="BN1033" s="5"/>
      <c r="BO1033" s="44"/>
      <c r="BP1033" s="44"/>
      <c r="BQ1033" s="44"/>
      <c r="BR1033" s="44"/>
    </row>
    <row r="1034" spans="1:70" s="6" customForma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2"/>
      <c r="W1034" s="3"/>
      <c r="X1034" s="4"/>
      <c r="Y1034" s="42"/>
      <c r="Z1034" s="3"/>
      <c r="AA1034" s="3"/>
      <c r="AB1034" s="3"/>
      <c r="AC1034" s="3"/>
      <c r="AD1034" s="5"/>
      <c r="AS1034" s="2"/>
      <c r="BE1034" s="5"/>
      <c r="BF1034" s="43"/>
      <c r="BG1034" s="43"/>
      <c r="BH1034" s="43"/>
      <c r="BK1034" s="44"/>
      <c r="BL1034" s="44"/>
      <c r="BM1034" s="5"/>
      <c r="BN1034" s="5"/>
      <c r="BO1034" s="44"/>
      <c r="BP1034" s="44"/>
      <c r="BQ1034" s="44"/>
      <c r="BR1034" s="44"/>
    </row>
    <row r="1035" spans="1:70" s="6" customFormat="1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2"/>
      <c r="W1035" s="3"/>
      <c r="X1035" s="4"/>
      <c r="Y1035" s="42"/>
      <c r="Z1035" s="3"/>
      <c r="AA1035" s="3"/>
      <c r="AB1035" s="3"/>
      <c r="AC1035" s="3"/>
      <c r="AD1035" s="5"/>
      <c r="AS1035" s="2"/>
      <c r="BE1035" s="5"/>
      <c r="BF1035" s="43"/>
      <c r="BG1035" s="43"/>
      <c r="BH1035" s="43"/>
      <c r="BK1035" s="44"/>
      <c r="BL1035" s="44"/>
      <c r="BM1035" s="5"/>
      <c r="BN1035" s="5"/>
      <c r="BO1035" s="44"/>
      <c r="BP1035" s="44"/>
      <c r="BQ1035" s="44"/>
      <c r="BR1035" s="44"/>
    </row>
    <row r="1036" spans="1:70" s="6" customFormat="1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2"/>
      <c r="W1036" s="3"/>
      <c r="X1036" s="4"/>
      <c r="Y1036" s="42"/>
      <c r="Z1036" s="3"/>
      <c r="AA1036" s="3"/>
      <c r="AB1036" s="3"/>
      <c r="AC1036" s="3"/>
      <c r="AD1036" s="5"/>
      <c r="AS1036" s="2"/>
      <c r="BE1036" s="5"/>
      <c r="BF1036" s="43"/>
      <c r="BG1036" s="43"/>
      <c r="BH1036" s="43"/>
      <c r="BK1036" s="44"/>
      <c r="BL1036" s="44"/>
      <c r="BM1036" s="5"/>
      <c r="BN1036" s="5"/>
      <c r="BO1036" s="44"/>
      <c r="BP1036" s="44"/>
      <c r="BQ1036" s="44"/>
      <c r="BR1036" s="44"/>
    </row>
    <row r="1037" spans="1:70" s="6" customForma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2"/>
      <c r="W1037" s="3"/>
      <c r="X1037" s="4"/>
      <c r="Y1037" s="42"/>
      <c r="Z1037" s="3"/>
      <c r="AA1037" s="3"/>
      <c r="AB1037" s="3"/>
      <c r="AC1037" s="3"/>
      <c r="AD1037" s="5"/>
      <c r="AS1037" s="2"/>
      <c r="BE1037" s="5"/>
      <c r="BF1037" s="43"/>
      <c r="BG1037" s="43"/>
      <c r="BH1037" s="43"/>
      <c r="BK1037" s="44"/>
      <c r="BL1037" s="44"/>
      <c r="BM1037" s="5"/>
      <c r="BN1037" s="5"/>
      <c r="BO1037" s="44"/>
      <c r="BP1037" s="44"/>
      <c r="BQ1037" s="44"/>
      <c r="BR1037" s="44"/>
    </row>
    <row r="1038" spans="1:70" s="6" customForma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2"/>
      <c r="W1038" s="3"/>
      <c r="X1038" s="4"/>
      <c r="Y1038" s="42"/>
      <c r="Z1038" s="3"/>
      <c r="AA1038" s="3"/>
      <c r="AB1038" s="3"/>
      <c r="AC1038" s="3"/>
      <c r="AD1038" s="5"/>
      <c r="AS1038" s="2"/>
      <c r="BE1038" s="5"/>
      <c r="BF1038" s="43"/>
      <c r="BG1038" s="43"/>
      <c r="BH1038" s="43"/>
      <c r="BK1038" s="44"/>
      <c r="BL1038" s="44"/>
      <c r="BM1038" s="5"/>
      <c r="BN1038" s="5"/>
      <c r="BO1038" s="44"/>
      <c r="BP1038" s="44"/>
      <c r="BQ1038" s="44"/>
      <c r="BR1038" s="44"/>
    </row>
    <row r="1039" spans="1:70" s="6" customForma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2"/>
      <c r="W1039" s="3"/>
      <c r="X1039" s="4"/>
      <c r="Y1039" s="42"/>
      <c r="Z1039" s="3"/>
      <c r="AA1039" s="3"/>
      <c r="AB1039" s="3"/>
      <c r="AC1039" s="3"/>
      <c r="AD1039" s="5"/>
      <c r="AS1039" s="2"/>
      <c r="BE1039" s="5"/>
      <c r="BF1039" s="43"/>
      <c r="BG1039" s="43"/>
      <c r="BH1039" s="43"/>
      <c r="BK1039" s="44"/>
      <c r="BL1039" s="44"/>
      <c r="BM1039" s="5"/>
      <c r="BN1039" s="5"/>
      <c r="BO1039" s="44"/>
      <c r="BP1039" s="44"/>
      <c r="BQ1039" s="44"/>
      <c r="BR1039" s="44"/>
    </row>
    <row r="1040" spans="1:70" s="6" customFormat="1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2"/>
      <c r="W1040" s="3"/>
      <c r="X1040" s="4"/>
      <c r="Y1040" s="42"/>
      <c r="Z1040" s="3"/>
      <c r="AA1040" s="3"/>
      <c r="AB1040" s="3"/>
      <c r="AC1040" s="3"/>
      <c r="AD1040" s="5"/>
      <c r="AS1040" s="2"/>
      <c r="BE1040" s="5"/>
      <c r="BF1040" s="43"/>
      <c r="BG1040" s="43"/>
      <c r="BH1040" s="43"/>
      <c r="BK1040" s="44"/>
      <c r="BL1040" s="44"/>
      <c r="BM1040" s="5"/>
      <c r="BN1040" s="5"/>
      <c r="BO1040" s="44"/>
      <c r="BP1040" s="44"/>
      <c r="BQ1040" s="44"/>
      <c r="BR1040" s="44"/>
    </row>
    <row r="1041" spans="1:70" s="6" customFormat="1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2"/>
      <c r="W1041" s="3"/>
      <c r="X1041" s="4"/>
      <c r="Y1041" s="42"/>
      <c r="Z1041" s="3"/>
      <c r="AA1041" s="3"/>
      <c r="AB1041" s="3"/>
      <c r="AC1041" s="3"/>
      <c r="AD1041" s="5"/>
      <c r="AS1041" s="2"/>
      <c r="BE1041" s="5"/>
      <c r="BF1041" s="43"/>
      <c r="BG1041" s="43"/>
      <c r="BH1041" s="43"/>
      <c r="BK1041" s="44"/>
      <c r="BL1041" s="44"/>
      <c r="BM1041" s="5"/>
      <c r="BN1041" s="5"/>
      <c r="BO1041" s="44"/>
      <c r="BP1041" s="44"/>
      <c r="BQ1041" s="44"/>
      <c r="BR1041" s="44"/>
    </row>
    <row r="1042" spans="1:70" s="6" customFormat="1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2"/>
      <c r="W1042" s="3"/>
      <c r="X1042" s="4"/>
      <c r="Y1042" s="42"/>
      <c r="Z1042" s="3"/>
      <c r="AA1042" s="3"/>
      <c r="AB1042" s="3"/>
      <c r="AC1042" s="3"/>
      <c r="AD1042" s="5"/>
      <c r="AS1042" s="2"/>
      <c r="BE1042" s="5"/>
      <c r="BF1042" s="43"/>
      <c r="BG1042" s="43"/>
      <c r="BH1042" s="43"/>
      <c r="BK1042" s="44"/>
      <c r="BL1042" s="44"/>
      <c r="BM1042" s="5"/>
      <c r="BN1042" s="5"/>
      <c r="BO1042" s="44"/>
      <c r="BP1042" s="44"/>
      <c r="BQ1042" s="44"/>
      <c r="BR1042" s="44"/>
    </row>
    <row r="1043" spans="1:70" s="6" customFormat="1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2"/>
      <c r="W1043" s="3"/>
      <c r="X1043" s="4"/>
      <c r="Y1043" s="42"/>
      <c r="Z1043" s="3"/>
      <c r="AA1043" s="3"/>
      <c r="AB1043" s="3"/>
      <c r="AC1043" s="3"/>
      <c r="AD1043" s="5"/>
      <c r="AS1043" s="2"/>
      <c r="BE1043" s="5"/>
      <c r="BF1043" s="43"/>
      <c r="BG1043" s="43"/>
      <c r="BH1043" s="43"/>
      <c r="BK1043" s="44"/>
      <c r="BL1043" s="44"/>
      <c r="BM1043" s="5"/>
      <c r="BN1043" s="5"/>
      <c r="BO1043" s="44"/>
      <c r="BP1043" s="44"/>
      <c r="BQ1043" s="44"/>
      <c r="BR1043" s="44"/>
    </row>
    <row r="1044" spans="1:70" s="6" customFormat="1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2"/>
      <c r="W1044" s="3"/>
      <c r="X1044" s="4"/>
      <c r="Y1044" s="42"/>
      <c r="Z1044" s="3"/>
      <c r="AA1044" s="3"/>
      <c r="AB1044" s="3"/>
      <c r="AC1044" s="3"/>
      <c r="AD1044" s="5"/>
      <c r="AS1044" s="2"/>
      <c r="BE1044" s="5"/>
      <c r="BF1044" s="43"/>
      <c r="BG1044" s="43"/>
      <c r="BH1044" s="43"/>
      <c r="BK1044" s="44"/>
      <c r="BL1044" s="44"/>
      <c r="BM1044" s="5"/>
      <c r="BN1044" s="5"/>
      <c r="BO1044" s="44"/>
      <c r="BP1044" s="44"/>
      <c r="BQ1044" s="44"/>
      <c r="BR1044" s="44"/>
    </row>
    <row r="1045" spans="1:70" s="6" customFormat="1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2"/>
      <c r="W1045" s="3"/>
      <c r="X1045" s="4"/>
      <c r="Y1045" s="42"/>
      <c r="Z1045" s="3"/>
      <c r="AA1045" s="3"/>
      <c r="AB1045" s="3"/>
      <c r="AC1045" s="3"/>
      <c r="AD1045" s="5"/>
      <c r="AS1045" s="2"/>
      <c r="BE1045" s="5"/>
      <c r="BF1045" s="43"/>
      <c r="BG1045" s="43"/>
      <c r="BH1045" s="43"/>
      <c r="BK1045" s="44"/>
      <c r="BL1045" s="44"/>
      <c r="BM1045" s="5"/>
      <c r="BN1045" s="5"/>
      <c r="BO1045" s="44"/>
      <c r="BP1045" s="44"/>
      <c r="BQ1045" s="44"/>
      <c r="BR1045" s="44"/>
    </row>
    <row r="1046" spans="1:70" s="6" customFormat="1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2"/>
      <c r="W1046" s="3"/>
      <c r="X1046" s="4"/>
      <c r="Y1046" s="42"/>
      <c r="Z1046" s="3"/>
      <c r="AA1046" s="3"/>
      <c r="AB1046" s="3"/>
      <c r="AC1046" s="3"/>
      <c r="AD1046" s="5"/>
      <c r="AS1046" s="2"/>
      <c r="BE1046" s="5"/>
      <c r="BF1046" s="43"/>
      <c r="BG1046" s="43"/>
      <c r="BH1046" s="43"/>
      <c r="BK1046" s="44"/>
      <c r="BL1046" s="44"/>
      <c r="BM1046" s="5"/>
      <c r="BN1046" s="5"/>
      <c r="BO1046" s="44"/>
      <c r="BP1046" s="44"/>
      <c r="BQ1046" s="44"/>
      <c r="BR1046" s="44"/>
    </row>
    <row r="1047" spans="1:70" s="6" customFormat="1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2"/>
      <c r="W1047" s="3"/>
      <c r="X1047" s="4"/>
      <c r="Y1047" s="42"/>
      <c r="Z1047" s="3"/>
      <c r="AA1047" s="3"/>
      <c r="AB1047" s="3"/>
      <c r="AC1047" s="3"/>
      <c r="AD1047" s="5"/>
      <c r="AS1047" s="2"/>
      <c r="BE1047" s="5"/>
      <c r="BF1047" s="43"/>
      <c r="BG1047" s="43"/>
      <c r="BH1047" s="43"/>
      <c r="BK1047" s="44"/>
      <c r="BL1047" s="44"/>
      <c r="BM1047" s="5"/>
      <c r="BN1047" s="5"/>
      <c r="BO1047" s="44"/>
      <c r="BP1047" s="44"/>
      <c r="BQ1047" s="44"/>
      <c r="BR1047" s="44"/>
    </row>
    <row r="1048" spans="1:70" s="6" customFormat="1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2"/>
      <c r="W1048" s="3"/>
      <c r="X1048" s="4"/>
      <c r="Y1048" s="42"/>
      <c r="Z1048" s="3"/>
      <c r="AA1048" s="3"/>
      <c r="AB1048" s="3"/>
      <c r="AC1048" s="3"/>
      <c r="AD1048" s="5"/>
      <c r="AS1048" s="2"/>
      <c r="BE1048" s="5"/>
      <c r="BF1048" s="43"/>
      <c r="BG1048" s="43"/>
      <c r="BH1048" s="43"/>
      <c r="BK1048" s="44"/>
      <c r="BL1048" s="44"/>
      <c r="BM1048" s="5"/>
      <c r="BN1048" s="5"/>
      <c r="BO1048" s="44"/>
      <c r="BP1048" s="44"/>
      <c r="BQ1048" s="44"/>
      <c r="BR1048" s="44"/>
    </row>
    <row r="1049" spans="1:70" s="6" customFormat="1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2"/>
      <c r="W1049" s="3"/>
      <c r="X1049" s="4"/>
      <c r="Y1049" s="42"/>
      <c r="Z1049" s="3"/>
      <c r="AA1049" s="3"/>
      <c r="AB1049" s="3"/>
      <c r="AC1049" s="3"/>
      <c r="AD1049" s="5"/>
      <c r="AS1049" s="2"/>
      <c r="BE1049" s="5"/>
      <c r="BF1049" s="43"/>
      <c r="BG1049" s="43"/>
      <c r="BH1049" s="43"/>
      <c r="BK1049" s="44"/>
      <c r="BL1049" s="44"/>
      <c r="BM1049" s="5"/>
      <c r="BN1049" s="5"/>
      <c r="BO1049" s="44"/>
      <c r="BP1049" s="44"/>
      <c r="BQ1049" s="44"/>
      <c r="BR1049" s="44"/>
    </row>
    <row r="1050" spans="1:70" s="6" customFormat="1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2"/>
      <c r="W1050" s="3"/>
      <c r="X1050" s="4"/>
      <c r="Y1050" s="42"/>
      <c r="Z1050" s="3"/>
      <c r="AA1050" s="3"/>
      <c r="AB1050" s="3"/>
      <c r="AC1050" s="3"/>
      <c r="AD1050" s="5"/>
      <c r="AS1050" s="2"/>
      <c r="BE1050" s="5"/>
      <c r="BF1050" s="43"/>
      <c r="BG1050" s="43"/>
      <c r="BH1050" s="43"/>
      <c r="BK1050" s="44"/>
      <c r="BL1050" s="44"/>
      <c r="BM1050" s="5"/>
      <c r="BN1050" s="5"/>
      <c r="BO1050" s="44"/>
      <c r="BP1050" s="44"/>
      <c r="BQ1050" s="44"/>
      <c r="BR1050" s="44"/>
    </row>
    <row r="1051" spans="1:70" s="6" customFormat="1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2"/>
      <c r="W1051" s="3"/>
      <c r="X1051" s="4"/>
      <c r="Y1051" s="42"/>
      <c r="Z1051" s="3"/>
      <c r="AA1051" s="3"/>
      <c r="AB1051" s="3"/>
      <c r="AC1051" s="3"/>
      <c r="AD1051" s="5"/>
      <c r="AS1051" s="2"/>
      <c r="BE1051" s="5"/>
      <c r="BF1051" s="43"/>
      <c r="BG1051" s="43"/>
      <c r="BH1051" s="43"/>
      <c r="BK1051" s="44"/>
      <c r="BL1051" s="44"/>
      <c r="BM1051" s="5"/>
      <c r="BN1051" s="5"/>
      <c r="BO1051" s="44"/>
      <c r="BP1051" s="44"/>
      <c r="BQ1051" s="44"/>
      <c r="BR1051" s="44"/>
    </row>
    <row r="1052" spans="1:70" s="6" customFormat="1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2"/>
      <c r="W1052" s="3"/>
      <c r="X1052" s="4"/>
      <c r="Y1052" s="42"/>
      <c r="Z1052" s="3"/>
      <c r="AA1052" s="3"/>
      <c r="AB1052" s="3"/>
      <c r="AC1052" s="3"/>
      <c r="AD1052" s="5"/>
      <c r="AS1052" s="2"/>
      <c r="BE1052" s="5"/>
      <c r="BF1052" s="43"/>
      <c r="BG1052" s="43"/>
      <c r="BH1052" s="43"/>
      <c r="BK1052" s="44"/>
      <c r="BL1052" s="44"/>
      <c r="BM1052" s="5"/>
      <c r="BN1052" s="5"/>
      <c r="BO1052" s="44"/>
      <c r="BP1052" s="44"/>
      <c r="BQ1052" s="44"/>
      <c r="BR1052" s="44"/>
    </row>
    <row r="1053" spans="1:70" s="6" customFormat="1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2"/>
      <c r="W1053" s="3"/>
      <c r="X1053" s="4"/>
      <c r="Y1053" s="42"/>
      <c r="Z1053" s="3"/>
      <c r="AA1053" s="3"/>
      <c r="AB1053" s="3"/>
      <c r="AC1053" s="3"/>
      <c r="AD1053" s="5"/>
      <c r="AS1053" s="2"/>
      <c r="BE1053" s="5"/>
      <c r="BF1053" s="43"/>
      <c r="BG1053" s="43"/>
      <c r="BH1053" s="43"/>
      <c r="BK1053" s="44"/>
      <c r="BL1053" s="44"/>
      <c r="BM1053" s="5"/>
      <c r="BN1053" s="5"/>
      <c r="BO1053" s="44"/>
      <c r="BP1053" s="44"/>
      <c r="BQ1053" s="44"/>
      <c r="BR1053" s="44"/>
    </row>
    <row r="1054" spans="1:70" s="6" customFormat="1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2"/>
      <c r="W1054" s="3"/>
      <c r="X1054" s="4"/>
      <c r="Y1054" s="42"/>
      <c r="Z1054" s="3"/>
      <c r="AA1054" s="3"/>
      <c r="AB1054" s="3"/>
      <c r="AC1054" s="3"/>
      <c r="AD1054" s="5"/>
      <c r="AS1054" s="2"/>
      <c r="BE1054" s="5"/>
      <c r="BF1054" s="43"/>
      <c r="BG1054" s="43"/>
      <c r="BH1054" s="43"/>
      <c r="BK1054" s="44"/>
      <c r="BL1054" s="44"/>
      <c r="BM1054" s="5"/>
      <c r="BN1054" s="5"/>
      <c r="BO1054" s="44"/>
      <c r="BP1054" s="44"/>
      <c r="BQ1054" s="44"/>
      <c r="BR1054" s="44"/>
    </row>
    <row r="1055" spans="1:70" s="6" customFormat="1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2"/>
      <c r="W1055" s="3"/>
      <c r="X1055" s="4"/>
      <c r="Y1055" s="42"/>
      <c r="Z1055" s="3"/>
      <c r="AA1055" s="3"/>
      <c r="AB1055" s="3"/>
      <c r="AC1055" s="3"/>
      <c r="AD1055" s="5"/>
      <c r="AS1055" s="2"/>
      <c r="BE1055" s="5"/>
      <c r="BF1055" s="43"/>
      <c r="BG1055" s="43"/>
      <c r="BH1055" s="43"/>
      <c r="BK1055" s="44"/>
      <c r="BL1055" s="44"/>
      <c r="BM1055" s="5"/>
      <c r="BN1055" s="5"/>
      <c r="BO1055" s="44"/>
      <c r="BP1055" s="44"/>
      <c r="BQ1055" s="44"/>
      <c r="BR1055" s="44"/>
    </row>
    <row r="1056" spans="1:70" s="6" customFormat="1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2"/>
      <c r="W1056" s="3"/>
      <c r="X1056" s="4"/>
      <c r="Y1056" s="42"/>
      <c r="Z1056" s="3"/>
      <c r="AA1056" s="3"/>
      <c r="AB1056" s="3"/>
      <c r="AC1056" s="3"/>
      <c r="AD1056" s="5"/>
      <c r="AS1056" s="2"/>
      <c r="BE1056" s="5"/>
      <c r="BF1056" s="43"/>
      <c r="BG1056" s="43"/>
      <c r="BH1056" s="43"/>
      <c r="BK1056" s="44"/>
      <c r="BL1056" s="44"/>
      <c r="BM1056" s="5"/>
      <c r="BN1056" s="5"/>
      <c r="BO1056" s="44"/>
      <c r="BP1056" s="44"/>
      <c r="BQ1056" s="44"/>
      <c r="BR1056" s="44"/>
    </row>
    <row r="1057" spans="1:70" s="6" customFormat="1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2"/>
      <c r="W1057" s="3"/>
      <c r="X1057" s="4"/>
      <c r="Y1057" s="42"/>
      <c r="Z1057" s="3"/>
      <c r="AA1057" s="3"/>
      <c r="AB1057" s="3"/>
      <c r="AC1057" s="3"/>
      <c r="AD1057" s="5"/>
      <c r="AS1057" s="2"/>
      <c r="BE1057" s="5"/>
      <c r="BF1057" s="43"/>
      <c r="BG1057" s="43"/>
      <c r="BH1057" s="43"/>
      <c r="BK1057" s="44"/>
      <c r="BL1057" s="44"/>
      <c r="BM1057" s="5"/>
      <c r="BN1057" s="5"/>
      <c r="BO1057" s="44"/>
      <c r="BP1057" s="44"/>
      <c r="BQ1057" s="44"/>
      <c r="BR1057" s="44"/>
    </row>
    <row r="1058" spans="1:70" s="6" customFormat="1" x14ac:dyDescent="0.2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2"/>
      <c r="W1058" s="3"/>
      <c r="X1058" s="4"/>
      <c r="Y1058" s="42"/>
      <c r="Z1058" s="3"/>
      <c r="AA1058" s="3"/>
      <c r="AB1058" s="3"/>
      <c r="AC1058" s="3"/>
      <c r="AD1058" s="5"/>
      <c r="AS1058" s="2"/>
      <c r="BE1058" s="5"/>
      <c r="BF1058" s="43"/>
      <c r="BG1058" s="43"/>
      <c r="BH1058" s="43"/>
      <c r="BK1058" s="44"/>
      <c r="BL1058" s="44"/>
      <c r="BM1058" s="5"/>
      <c r="BN1058" s="5"/>
      <c r="BO1058" s="44"/>
      <c r="BP1058" s="44"/>
      <c r="BQ1058" s="44"/>
      <c r="BR1058" s="44"/>
    </row>
    <row r="1059" spans="1:70" s="6" customFormat="1" x14ac:dyDescent="0.2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2"/>
      <c r="W1059" s="3"/>
      <c r="X1059" s="4"/>
      <c r="Y1059" s="42"/>
      <c r="Z1059" s="3"/>
      <c r="AA1059" s="3"/>
      <c r="AB1059" s="3"/>
      <c r="AC1059" s="3"/>
      <c r="AD1059" s="5"/>
      <c r="AS1059" s="2"/>
      <c r="BE1059" s="5"/>
      <c r="BF1059" s="43"/>
      <c r="BG1059" s="43"/>
      <c r="BH1059" s="43"/>
      <c r="BK1059" s="44"/>
      <c r="BL1059" s="44"/>
      <c r="BM1059" s="5"/>
      <c r="BN1059" s="5"/>
      <c r="BO1059" s="44"/>
      <c r="BP1059" s="44"/>
      <c r="BQ1059" s="44"/>
      <c r="BR1059" s="44"/>
    </row>
    <row r="1060" spans="1:70" s="6" customFormat="1" x14ac:dyDescent="0.2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2"/>
      <c r="W1060" s="3"/>
      <c r="X1060" s="4"/>
      <c r="Y1060" s="42"/>
      <c r="Z1060" s="3"/>
      <c r="AA1060" s="3"/>
      <c r="AB1060" s="3"/>
      <c r="AC1060" s="3"/>
      <c r="AD1060" s="5"/>
      <c r="AS1060" s="2"/>
      <c r="BE1060" s="5"/>
      <c r="BF1060" s="43"/>
      <c r="BG1060" s="43"/>
      <c r="BH1060" s="43"/>
      <c r="BK1060" s="44"/>
      <c r="BL1060" s="44"/>
      <c r="BM1060" s="5"/>
      <c r="BN1060" s="5"/>
      <c r="BO1060" s="44"/>
      <c r="BP1060" s="44"/>
      <c r="BQ1060" s="44"/>
      <c r="BR1060" s="44"/>
    </row>
    <row r="1061" spans="1:70" s="6" customFormat="1" x14ac:dyDescent="0.2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2"/>
      <c r="W1061" s="3"/>
      <c r="X1061" s="4"/>
      <c r="Y1061" s="42"/>
      <c r="Z1061" s="3"/>
      <c r="AA1061" s="3"/>
      <c r="AB1061" s="3"/>
      <c r="AC1061" s="3"/>
      <c r="AD1061" s="5"/>
      <c r="AS1061" s="2"/>
      <c r="BE1061" s="5"/>
      <c r="BF1061" s="43"/>
      <c r="BG1061" s="43"/>
      <c r="BH1061" s="43"/>
      <c r="BK1061" s="44"/>
      <c r="BL1061" s="44"/>
      <c r="BM1061" s="5"/>
      <c r="BN1061" s="5"/>
      <c r="BO1061" s="44"/>
      <c r="BP1061" s="44"/>
      <c r="BQ1061" s="44"/>
      <c r="BR1061" s="44"/>
    </row>
    <row r="1062" spans="1:70" s="6" customFormat="1" x14ac:dyDescent="0.2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2"/>
      <c r="W1062" s="3"/>
      <c r="X1062" s="4"/>
      <c r="Y1062" s="42"/>
      <c r="Z1062" s="3"/>
      <c r="AA1062" s="3"/>
      <c r="AB1062" s="3"/>
      <c r="AC1062" s="3"/>
      <c r="AD1062" s="5"/>
      <c r="AS1062" s="2"/>
      <c r="BE1062" s="5"/>
      <c r="BF1062" s="43"/>
      <c r="BG1062" s="43"/>
      <c r="BH1062" s="43"/>
      <c r="BK1062" s="44"/>
      <c r="BL1062" s="44"/>
      <c r="BM1062" s="5"/>
      <c r="BN1062" s="5"/>
      <c r="BO1062" s="44"/>
      <c r="BP1062" s="44"/>
      <c r="BQ1062" s="44"/>
      <c r="BR1062" s="44"/>
    </row>
    <row r="1063" spans="1:70" s="6" customFormat="1" x14ac:dyDescent="0.2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2"/>
      <c r="W1063" s="3"/>
      <c r="X1063" s="4"/>
      <c r="Y1063" s="42"/>
      <c r="Z1063" s="3"/>
      <c r="AA1063" s="3"/>
      <c r="AB1063" s="3"/>
      <c r="AC1063" s="3"/>
      <c r="AD1063" s="5"/>
      <c r="AS1063" s="2"/>
      <c r="BE1063" s="5"/>
      <c r="BF1063" s="43"/>
      <c r="BG1063" s="43"/>
      <c r="BH1063" s="43"/>
      <c r="BK1063" s="44"/>
      <c r="BL1063" s="44"/>
      <c r="BM1063" s="5"/>
      <c r="BN1063" s="5"/>
      <c r="BO1063" s="44"/>
      <c r="BP1063" s="44"/>
      <c r="BQ1063" s="44"/>
      <c r="BR1063" s="44"/>
    </row>
    <row r="1064" spans="1:70" s="6" customFormat="1" x14ac:dyDescent="0.2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2"/>
      <c r="W1064" s="3"/>
      <c r="X1064" s="4"/>
      <c r="Y1064" s="42"/>
      <c r="Z1064" s="3"/>
      <c r="AA1064" s="3"/>
      <c r="AB1064" s="3"/>
      <c r="AC1064" s="3"/>
      <c r="AD1064" s="5"/>
      <c r="AS1064" s="2"/>
      <c r="BE1064" s="5"/>
      <c r="BF1064" s="43"/>
      <c r="BG1064" s="43"/>
      <c r="BH1064" s="43"/>
      <c r="BK1064" s="44"/>
      <c r="BL1064" s="44"/>
      <c r="BM1064" s="5"/>
      <c r="BN1064" s="5"/>
      <c r="BO1064" s="44"/>
      <c r="BP1064" s="44"/>
      <c r="BQ1064" s="44"/>
      <c r="BR1064" s="44"/>
    </row>
    <row r="1065" spans="1:70" s="6" customFormat="1" x14ac:dyDescent="0.2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2"/>
      <c r="W1065" s="3"/>
      <c r="X1065" s="4"/>
      <c r="Y1065" s="42"/>
      <c r="Z1065" s="3"/>
      <c r="AA1065" s="3"/>
      <c r="AB1065" s="3"/>
      <c r="AC1065" s="3"/>
      <c r="AD1065" s="5"/>
      <c r="AS1065" s="2"/>
      <c r="BE1065" s="5"/>
      <c r="BF1065" s="43"/>
      <c r="BG1065" s="43"/>
      <c r="BH1065" s="43"/>
      <c r="BK1065" s="44"/>
      <c r="BL1065" s="44"/>
      <c r="BM1065" s="5"/>
      <c r="BN1065" s="5"/>
      <c r="BO1065" s="44"/>
      <c r="BP1065" s="44"/>
      <c r="BQ1065" s="44"/>
      <c r="BR1065" s="44"/>
    </row>
    <row r="1066" spans="1:70" s="6" customFormat="1" x14ac:dyDescent="0.2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2"/>
      <c r="W1066" s="3"/>
      <c r="X1066" s="4"/>
      <c r="Y1066" s="42"/>
      <c r="Z1066" s="3"/>
      <c r="AA1066" s="3"/>
      <c r="AB1066" s="3"/>
      <c r="AC1066" s="3"/>
      <c r="AD1066" s="5"/>
      <c r="AS1066" s="2"/>
      <c r="BE1066" s="5"/>
      <c r="BF1066" s="43"/>
      <c r="BG1066" s="43"/>
      <c r="BH1066" s="43"/>
      <c r="BK1066" s="44"/>
      <c r="BL1066" s="44"/>
      <c r="BM1066" s="5"/>
      <c r="BN1066" s="5"/>
      <c r="BO1066" s="44"/>
      <c r="BP1066" s="44"/>
      <c r="BQ1066" s="44"/>
      <c r="BR1066" s="44"/>
    </row>
    <row r="1067" spans="1:70" s="6" customFormat="1" x14ac:dyDescent="0.2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2"/>
      <c r="W1067" s="3"/>
      <c r="X1067" s="4"/>
      <c r="Y1067" s="42"/>
      <c r="Z1067" s="3"/>
      <c r="AA1067" s="3"/>
      <c r="AB1067" s="3"/>
      <c r="AC1067" s="3"/>
      <c r="AD1067" s="5"/>
      <c r="AS1067" s="2"/>
      <c r="BE1067" s="5"/>
      <c r="BF1067" s="43"/>
      <c r="BG1067" s="43"/>
      <c r="BH1067" s="43"/>
      <c r="BK1067" s="44"/>
      <c r="BL1067" s="44"/>
      <c r="BM1067" s="5"/>
      <c r="BN1067" s="5"/>
      <c r="BO1067" s="44"/>
      <c r="BP1067" s="44"/>
      <c r="BQ1067" s="44"/>
      <c r="BR1067" s="44"/>
    </row>
    <row r="1068" spans="1:70" s="6" customFormat="1" x14ac:dyDescent="0.2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2"/>
      <c r="W1068" s="3"/>
      <c r="X1068" s="4"/>
      <c r="Y1068" s="42"/>
      <c r="Z1068" s="3"/>
      <c r="AA1068" s="3"/>
      <c r="AB1068" s="3"/>
      <c r="AC1068" s="3"/>
      <c r="AD1068" s="5"/>
      <c r="AS1068" s="2"/>
      <c r="BE1068" s="5"/>
      <c r="BF1068" s="43"/>
      <c r="BG1068" s="43"/>
      <c r="BH1068" s="43"/>
      <c r="BK1068" s="44"/>
      <c r="BL1068" s="44"/>
      <c r="BM1068" s="5"/>
      <c r="BN1068" s="5"/>
      <c r="BO1068" s="44"/>
      <c r="BP1068" s="44"/>
      <c r="BQ1068" s="44"/>
      <c r="BR1068" s="44"/>
    </row>
    <row r="1069" spans="1:70" s="6" customFormat="1" x14ac:dyDescent="0.2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2"/>
      <c r="W1069" s="3"/>
      <c r="X1069" s="4"/>
      <c r="Y1069" s="42"/>
      <c r="Z1069" s="3"/>
      <c r="AA1069" s="3"/>
      <c r="AB1069" s="3"/>
      <c r="AC1069" s="3"/>
      <c r="AD1069" s="5"/>
      <c r="AS1069" s="2"/>
      <c r="BE1069" s="5"/>
      <c r="BF1069" s="43"/>
      <c r="BG1069" s="43"/>
      <c r="BH1069" s="43"/>
      <c r="BK1069" s="44"/>
      <c r="BL1069" s="44"/>
      <c r="BM1069" s="5"/>
      <c r="BN1069" s="5"/>
      <c r="BO1069" s="44"/>
      <c r="BP1069" s="44"/>
      <c r="BQ1069" s="44"/>
      <c r="BR1069" s="44"/>
    </row>
    <row r="1070" spans="1:70" s="6" customFormat="1" x14ac:dyDescent="0.2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2"/>
      <c r="W1070" s="3"/>
      <c r="X1070" s="4"/>
      <c r="Y1070" s="42"/>
      <c r="Z1070" s="3"/>
      <c r="AA1070" s="3"/>
      <c r="AB1070" s="3"/>
      <c r="AC1070" s="3"/>
      <c r="AD1070" s="5"/>
      <c r="AS1070" s="2"/>
      <c r="BE1070" s="5"/>
      <c r="BF1070" s="43"/>
      <c r="BG1070" s="43"/>
      <c r="BH1070" s="43"/>
      <c r="BK1070" s="44"/>
      <c r="BL1070" s="44"/>
      <c r="BM1070" s="5"/>
      <c r="BN1070" s="5"/>
      <c r="BO1070" s="44"/>
      <c r="BP1070" s="44"/>
      <c r="BQ1070" s="44"/>
      <c r="BR1070" s="44"/>
    </row>
    <row r="1071" spans="1:70" s="6" customFormat="1" x14ac:dyDescent="0.2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2"/>
      <c r="W1071" s="3"/>
      <c r="X1071" s="4"/>
      <c r="Y1071" s="42"/>
      <c r="Z1071" s="3"/>
      <c r="AA1071" s="3"/>
      <c r="AB1071" s="3"/>
      <c r="AC1071" s="3"/>
      <c r="AD1071" s="5"/>
      <c r="AS1071" s="2"/>
      <c r="BE1071" s="5"/>
      <c r="BF1071" s="43"/>
      <c r="BG1071" s="43"/>
      <c r="BH1071" s="43"/>
      <c r="BK1071" s="44"/>
      <c r="BL1071" s="44"/>
      <c r="BM1071" s="5"/>
      <c r="BN1071" s="5"/>
      <c r="BO1071" s="44"/>
      <c r="BP1071" s="44"/>
      <c r="BQ1071" s="44"/>
      <c r="BR1071" s="44"/>
    </row>
    <row r="1072" spans="1:70" s="6" customFormat="1" x14ac:dyDescent="0.2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2"/>
      <c r="W1072" s="3"/>
      <c r="X1072" s="4"/>
      <c r="Y1072" s="42"/>
      <c r="Z1072" s="3"/>
      <c r="AA1072" s="3"/>
      <c r="AB1072" s="3"/>
      <c r="AC1072" s="3"/>
      <c r="AD1072" s="5"/>
      <c r="AS1072" s="2"/>
      <c r="BE1072" s="5"/>
      <c r="BF1072" s="43"/>
      <c r="BG1072" s="43"/>
      <c r="BH1072" s="43"/>
      <c r="BK1072" s="44"/>
      <c r="BL1072" s="44"/>
      <c r="BM1072" s="5"/>
      <c r="BN1072" s="5"/>
      <c r="BO1072" s="44"/>
      <c r="BP1072" s="44"/>
      <c r="BQ1072" s="44"/>
      <c r="BR1072" s="44"/>
    </row>
    <row r="1073" spans="1:70" s="6" customFormat="1" x14ac:dyDescent="0.2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2"/>
      <c r="W1073" s="3"/>
      <c r="X1073" s="4"/>
      <c r="Y1073" s="42"/>
      <c r="Z1073" s="3"/>
      <c r="AA1073" s="3"/>
      <c r="AB1073" s="3"/>
      <c r="AC1073" s="3"/>
      <c r="AD1073" s="5"/>
      <c r="AS1073" s="2"/>
      <c r="BE1073" s="5"/>
      <c r="BF1073" s="43"/>
      <c r="BG1073" s="43"/>
      <c r="BH1073" s="43"/>
      <c r="BK1073" s="44"/>
      <c r="BL1073" s="44"/>
      <c r="BM1073" s="5"/>
      <c r="BN1073" s="5"/>
      <c r="BO1073" s="44"/>
      <c r="BP1073" s="44"/>
      <c r="BQ1073" s="44"/>
      <c r="BR1073" s="44"/>
    </row>
    <row r="1074" spans="1:70" s="6" customFormat="1" x14ac:dyDescent="0.2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2"/>
      <c r="W1074" s="3"/>
      <c r="X1074" s="4"/>
      <c r="Y1074" s="42"/>
      <c r="Z1074" s="3"/>
      <c r="AA1074" s="3"/>
      <c r="AB1074" s="3"/>
      <c r="AC1074" s="3"/>
      <c r="AD1074" s="5"/>
      <c r="AS1074" s="2"/>
      <c r="BE1074" s="5"/>
      <c r="BF1074" s="43"/>
      <c r="BG1074" s="43"/>
      <c r="BH1074" s="43"/>
      <c r="BK1074" s="44"/>
      <c r="BL1074" s="44"/>
      <c r="BM1074" s="5"/>
      <c r="BN1074" s="5"/>
      <c r="BO1074" s="44"/>
      <c r="BP1074" s="44"/>
      <c r="BQ1074" s="44"/>
      <c r="BR1074" s="44"/>
    </row>
    <row r="1075" spans="1:70" s="6" customFormat="1" x14ac:dyDescent="0.2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2"/>
      <c r="W1075" s="3"/>
      <c r="X1075" s="4"/>
      <c r="Y1075" s="42"/>
      <c r="Z1075" s="3"/>
      <c r="AA1075" s="3"/>
      <c r="AB1075" s="3"/>
      <c r="AC1075" s="3"/>
      <c r="AD1075" s="5"/>
      <c r="AS1075" s="2"/>
      <c r="BE1075" s="5"/>
      <c r="BF1075" s="43"/>
      <c r="BG1075" s="43"/>
      <c r="BH1075" s="43"/>
      <c r="BK1075" s="44"/>
      <c r="BL1075" s="44"/>
      <c r="BM1075" s="5"/>
      <c r="BN1075" s="5"/>
      <c r="BO1075" s="44"/>
      <c r="BP1075" s="44"/>
      <c r="BQ1075" s="44"/>
      <c r="BR1075" s="44"/>
    </row>
    <row r="1076" spans="1:70" s="6" customFormat="1" x14ac:dyDescent="0.2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2"/>
      <c r="W1076" s="3"/>
      <c r="X1076" s="4"/>
      <c r="Y1076" s="42"/>
      <c r="Z1076" s="3"/>
      <c r="AA1076" s="3"/>
      <c r="AB1076" s="3"/>
      <c r="AC1076" s="3"/>
      <c r="AD1076" s="5"/>
      <c r="AS1076" s="2"/>
      <c r="BE1076" s="5"/>
      <c r="BF1076" s="43"/>
      <c r="BG1076" s="43"/>
      <c r="BH1076" s="43"/>
      <c r="BK1076" s="44"/>
      <c r="BL1076" s="44"/>
      <c r="BM1076" s="5"/>
      <c r="BN1076" s="5"/>
      <c r="BO1076" s="44"/>
      <c r="BP1076" s="44"/>
      <c r="BQ1076" s="44"/>
      <c r="BR1076" s="44"/>
    </row>
    <row r="1077" spans="1:70" s="6" customFormat="1" x14ac:dyDescent="0.2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2"/>
      <c r="W1077" s="3"/>
      <c r="X1077" s="4"/>
      <c r="Y1077" s="42"/>
      <c r="Z1077" s="3"/>
      <c r="AA1077" s="3"/>
      <c r="AB1077" s="3"/>
      <c r="AC1077" s="3"/>
      <c r="AD1077" s="5"/>
      <c r="AS1077" s="2"/>
      <c r="BE1077" s="5"/>
      <c r="BF1077" s="43"/>
      <c r="BG1077" s="43"/>
      <c r="BH1077" s="43"/>
      <c r="BK1077" s="44"/>
      <c r="BL1077" s="44"/>
      <c r="BM1077" s="5"/>
      <c r="BN1077" s="5"/>
      <c r="BO1077" s="44"/>
      <c r="BP1077" s="44"/>
      <c r="BQ1077" s="44"/>
      <c r="BR1077" s="44"/>
    </row>
    <row r="1078" spans="1:70" s="6" customFormat="1" x14ac:dyDescent="0.2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2"/>
      <c r="W1078" s="3"/>
      <c r="X1078" s="4"/>
      <c r="Y1078" s="42"/>
      <c r="Z1078" s="3"/>
      <c r="AA1078" s="3"/>
      <c r="AB1078" s="3"/>
      <c r="AC1078" s="3"/>
      <c r="AD1078" s="5"/>
      <c r="AS1078" s="2"/>
      <c r="BE1078" s="5"/>
      <c r="BF1078" s="43"/>
      <c r="BG1078" s="43"/>
      <c r="BH1078" s="43"/>
      <c r="BK1078" s="44"/>
      <c r="BL1078" s="44"/>
      <c r="BM1078" s="5"/>
      <c r="BN1078" s="5"/>
      <c r="BO1078" s="44"/>
      <c r="BP1078" s="44"/>
      <c r="BQ1078" s="44"/>
      <c r="BR1078" s="44"/>
    </row>
    <row r="1079" spans="1:70" s="6" customFormat="1" x14ac:dyDescent="0.2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2"/>
      <c r="W1079" s="3"/>
      <c r="X1079" s="4"/>
      <c r="Y1079" s="42"/>
      <c r="Z1079" s="3"/>
      <c r="AA1079" s="3"/>
      <c r="AB1079" s="3"/>
      <c r="AC1079" s="3"/>
      <c r="AD1079" s="5"/>
      <c r="AS1079" s="2"/>
      <c r="BE1079" s="5"/>
      <c r="BF1079" s="43"/>
      <c r="BG1079" s="43"/>
      <c r="BH1079" s="43"/>
      <c r="BK1079" s="44"/>
      <c r="BL1079" s="44"/>
      <c r="BM1079" s="5"/>
      <c r="BN1079" s="5"/>
      <c r="BO1079" s="44"/>
      <c r="BP1079" s="44"/>
      <c r="BQ1079" s="44"/>
      <c r="BR1079" s="44"/>
    </row>
    <row r="1080" spans="1:70" s="6" customFormat="1" x14ac:dyDescent="0.2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2"/>
      <c r="W1080" s="3"/>
      <c r="X1080" s="4"/>
      <c r="Y1080" s="42"/>
      <c r="Z1080" s="3"/>
      <c r="AA1080" s="3"/>
      <c r="AB1080" s="3"/>
      <c r="AC1080" s="3"/>
      <c r="AD1080" s="5"/>
      <c r="AS1080" s="2"/>
      <c r="BE1080" s="5"/>
      <c r="BF1080" s="43"/>
      <c r="BG1080" s="43"/>
      <c r="BH1080" s="43"/>
      <c r="BK1080" s="44"/>
      <c r="BL1080" s="44"/>
      <c r="BM1080" s="5"/>
      <c r="BN1080" s="5"/>
      <c r="BO1080" s="44"/>
      <c r="BP1080" s="44"/>
      <c r="BQ1080" s="44"/>
      <c r="BR1080" s="44"/>
    </row>
    <row r="1081" spans="1:70" s="6" customFormat="1" x14ac:dyDescent="0.2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2"/>
      <c r="W1081" s="3"/>
      <c r="X1081" s="4"/>
      <c r="Y1081" s="42"/>
      <c r="Z1081" s="3"/>
      <c r="AA1081" s="3"/>
      <c r="AB1081" s="3"/>
      <c r="AC1081" s="3"/>
      <c r="AD1081" s="5"/>
      <c r="AS1081" s="2"/>
      <c r="BE1081" s="5"/>
      <c r="BF1081" s="43"/>
      <c r="BG1081" s="43"/>
      <c r="BH1081" s="43"/>
      <c r="BK1081" s="44"/>
      <c r="BL1081" s="44"/>
      <c r="BM1081" s="5"/>
      <c r="BN1081" s="5"/>
      <c r="BO1081" s="44"/>
      <c r="BP1081" s="44"/>
      <c r="BQ1081" s="44"/>
      <c r="BR1081" s="44"/>
    </row>
    <row r="1082" spans="1:70" s="6" customFormat="1" x14ac:dyDescent="0.2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2"/>
      <c r="W1082" s="3"/>
      <c r="X1082" s="4"/>
      <c r="Y1082" s="42"/>
      <c r="Z1082" s="3"/>
      <c r="AA1082" s="3"/>
      <c r="AB1082" s="3"/>
      <c r="AC1082" s="3"/>
      <c r="AD1082" s="5"/>
      <c r="AS1082" s="2"/>
      <c r="BE1082" s="5"/>
      <c r="BF1082" s="43"/>
      <c r="BG1082" s="43"/>
      <c r="BH1082" s="43"/>
      <c r="BK1082" s="44"/>
      <c r="BL1082" s="44"/>
      <c r="BM1082" s="5"/>
      <c r="BN1082" s="5"/>
      <c r="BO1082" s="44"/>
      <c r="BP1082" s="44"/>
      <c r="BQ1082" s="44"/>
      <c r="BR1082" s="44"/>
    </row>
    <row r="1083" spans="1:70" s="6" customFormat="1" x14ac:dyDescent="0.2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2"/>
      <c r="W1083" s="3"/>
      <c r="X1083" s="4"/>
      <c r="Y1083" s="42"/>
      <c r="Z1083" s="3"/>
      <c r="AA1083" s="3"/>
      <c r="AB1083" s="3"/>
      <c r="AC1083" s="3"/>
      <c r="AD1083" s="5"/>
      <c r="AS1083" s="2"/>
      <c r="BE1083" s="5"/>
      <c r="BF1083" s="43"/>
      <c r="BG1083" s="43"/>
      <c r="BH1083" s="43"/>
      <c r="BK1083" s="44"/>
      <c r="BL1083" s="44"/>
      <c r="BM1083" s="5"/>
      <c r="BN1083" s="5"/>
      <c r="BO1083" s="44"/>
      <c r="BP1083" s="44"/>
      <c r="BQ1083" s="44"/>
      <c r="BR1083" s="44"/>
    </row>
    <row r="1084" spans="1:70" s="6" customFormat="1" x14ac:dyDescent="0.2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2"/>
      <c r="W1084" s="3"/>
      <c r="X1084" s="4"/>
      <c r="Y1084" s="42"/>
      <c r="Z1084" s="3"/>
      <c r="AA1084" s="3"/>
      <c r="AB1084" s="3"/>
      <c r="AC1084" s="3"/>
      <c r="AD1084" s="5"/>
      <c r="AS1084" s="2"/>
      <c r="BE1084" s="5"/>
      <c r="BF1084" s="43"/>
      <c r="BG1084" s="43"/>
      <c r="BH1084" s="43"/>
      <c r="BK1084" s="44"/>
      <c r="BL1084" s="44"/>
      <c r="BM1084" s="5"/>
      <c r="BN1084" s="5"/>
      <c r="BO1084" s="44"/>
      <c r="BP1084" s="44"/>
      <c r="BQ1084" s="44"/>
      <c r="BR1084" s="44"/>
    </row>
    <row r="1085" spans="1:70" s="6" customFormat="1" x14ac:dyDescent="0.2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2"/>
      <c r="W1085" s="3"/>
      <c r="X1085" s="4"/>
      <c r="Y1085" s="42"/>
      <c r="Z1085" s="3"/>
      <c r="AA1085" s="3"/>
      <c r="AB1085" s="3"/>
      <c r="AC1085" s="3"/>
      <c r="AD1085" s="5"/>
      <c r="AS1085" s="2"/>
      <c r="BE1085" s="5"/>
      <c r="BF1085" s="43"/>
      <c r="BG1085" s="43"/>
      <c r="BH1085" s="43"/>
      <c r="BK1085" s="44"/>
      <c r="BL1085" s="44"/>
      <c r="BM1085" s="5"/>
      <c r="BN1085" s="5"/>
      <c r="BO1085" s="44"/>
      <c r="BP1085" s="44"/>
      <c r="BQ1085" s="44"/>
      <c r="BR1085" s="44"/>
    </row>
    <row r="1086" spans="1:70" s="6" customFormat="1" x14ac:dyDescent="0.2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2"/>
      <c r="W1086" s="3"/>
      <c r="X1086" s="4"/>
      <c r="Y1086" s="42"/>
      <c r="Z1086" s="3"/>
      <c r="AA1086" s="3"/>
      <c r="AB1086" s="3"/>
      <c r="AC1086" s="3"/>
      <c r="AD1086" s="5"/>
      <c r="AS1086" s="2"/>
      <c r="BE1086" s="5"/>
      <c r="BF1086" s="43"/>
      <c r="BG1086" s="43"/>
      <c r="BH1086" s="43"/>
      <c r="BK1086" s="44"/>
      <c r="BL1086" s="44"/>
      <c r="BM1086" s="5"/>
      <c r="BN1086" s="5"/>
      <c r="BO1086" s="44"/>
      <c r="BP1086" s="44"/>
      <c r="BQ1086" s="44"/>
      <c r="BR1086" s="44"/>
    </row>
    <row r="1087" spans="1:70" s="6" customFormat="1" x14ac:dyDescent="0.2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2"/>
      <c r="W1087" s="3"/>
      <c r="X1087" s="4"/>
      <c r="Y1087" s="42"/>
      <c r="Z1087" s="3"/>
      <c r="AA1087" s="3"/>
      <c r="AB1087" s="3"/>
      <c r="AC1087" s="3"/>
      <c r="AD1087" s="5"/>
      <c r="AS1087" s="2"/>
      <c r="BE1087" s="5"/>
      <c r="BF1087" s="43"/>
      <c r="BG1087" s="43"/>
      <c r="BH1087" s="43"/>
      <c r="BK1087" s="44"/>
      <c r="BL1087" s="44"/>
      <c r="BM1087" s="5"/>
      <c r="BN1087" s="5"/>
      <c r="BO1087" s="44"/>
      <c r="BP1087" s="44"/>
      <c r="BQ1087" s="44"/>
      <c r="BR1087" s="44"/>
    </row>
    <row r="1088" spans="1:70" s="6" customFormat="1" x14ac:dyDescent="0.2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2"/>
      <c r="W1088" s="3"/>
      <c r="X1088" s="4"/>
      <c r="Y1088" s="42"/>
      <c r="Z1088" s="3"/>
      <c r="AA1088" s="3"/>
      <c r="AB1088" s="3"/>
      <c r="AC1088" s="3"/>
      <c r="AD1088" s="5"/>
      <c r="AS1088" s="2"/>
      <c r="BE1088" s="5"/>
      <c r="BF1088" s="43"/>
      <c r="BG1088" s="43"/>
      <c r="BH1088" s="43"/>
      <c r="BK1088" s="44"/>
      <c r="BL1088" s="44"/>
      <c r="BM1088" s="5"/>
      <c r="BN1088" s="5"/>
      <c r="BO1088" s="44"/>
      <c r="BP1088" s="44"/>
      <c r="BQ1088" s="44"/>
      <c r="BR1088" s="44"/>
    </row>
    <row r="1089" spans="1:70" s="6" customFormat="1" x14ac:dyDescent="0.2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2"/>
      <c r="W1089" s="3"/>
      <c r="X1089" s="4"/>
      <c r="Y1089" s="42"/>
      <c r="Z1089" s="3"/>
      <c r="AA1089" s="3"/>
      <c r="AB1089" s="3"/>
      <c r="AC1089" s="3"/>
      <c r="AD1089" s="5"/>
      <c r="AS1089" s="2"/>
      <c r="BE1089" s="5"/>
      <c r="BF1089" s="43"/>
      <c r="BG1089" s="43"/>
      <c r="BH1089" s="43"/>
      <c r="BK1089" s="44"/>
      <c r="BL1089" s="44"/>
      <c r="BM1089" s="5"/>
      <c r="BN1089" s="5"/>
      <c r="BO1089" s="44"/>
      <c r="BP1089" s="44"/>
      <c r="BQ1089" s="44"/>
      <c r="BR1089" s="44"/>
    </row>
    <row r="1090" spans="1:70" s="6" customFormat="1" x14ac:dyDescent="0.2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2"/>
      <c r="W1090" s="3"/>
      <c r="X1090" s="4"/>
      <c r="Y1090" s="42"/>
      <c r="Z1090" s="3"/>
      <c r="AA1090" s="3"/>
      <c r="AB1090" s="3"/>
      <c r="AC1090" s="3"/>
      <c r="AD1090" s="5"/>
      <c r="AS1090" s="2"/>
      <c r="BE1090" s="5"/>
      <c r="BF1090" s="43"/>
      <c r="BG1090" s="43"/>
      <c r="BH1090" s="43"/>
      <c r="BK1090" s="44"/>
      <c r="BL1090" s="44"/>
      <c r="BM1090" s="5"/>
      <c r="BN1090" s="5"/>
      <c r="BO1090" s="44"/>
      <c r="BP1090" s="44"/>
      <c r="BQ1090" s="44"/>
      <c r="BR1090" s="44"/>
    </row>
    <row r="1091" spans="1:70" s="6" customFormat="1" x14ac:dyDescent="0.2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2"/>
      <c r="W1091" s="3"/>
      <c r="X1091" s="4"/>
      <c r="Y1091" s="42"/>
      <c r="Z1091" s="3"/>
      <c r="AA1091" s="3"/>
      <c r="AB1091" s="3"/>
      <c r="AC1091" s="3"/>
      <c r="AD1091" s="5"/>
      <c r="AS1091" s="2"/>
      <c r="BE1091" s="5"/>
      <c r="BF1091" s="43"/>
      <c r="BG1091" s="43"/>
      <c r="BH1091" s="43"/>
      <c r="BK1091" s="44"/>
      <c r="BL1091" s="44"/>
      <c r="BM1091" s="5"/>
      <c r="BN1091" s="5"/>
      <c r="BO1091" s="44"/>
      <c r="BP1091" s="44"/>
      <c r="BQ1091" s="44"/>
      <c r="BR1091" s="44"/>
    </row>
    <row r="1092" spans="1:70" s="6" customFormat="1" x14ac:dyDescent="0.2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2"/>
      <c r="W1092" s="3"/>
      <c r="X1092" s="4"/>
      <c r="Y1092" s="42"/>
      <c r="Z1092" s="3"/>
      <c r="AA1092" s="3"/>
      <c r="AB1092" s="3"/>
      <c r="AC1092" s="3"/>
      <c r="AD1092" s="5"/>
      <c r="AS1092" s="2"/>
      <c r="BE1092" s="5"/>
      <c r="BF1092" s="43"/>
      <c r="BG1092" s="43"/>
      <c r="BH1092" s="43"/>
      <c r="BK1092" s="44"/>
      <c r="BL1092" s="44"/>
      <c r="BM1092" s="5"/>
      <c r="BN1092" s="5"/>
      <c r="BO1092" s="44"/>
      <c r="BP1092" s="44"/>
      <c r="BQ1092" s="44"/>
      <c r="BR1092" s="44"/>
    </row>
    <row r="1093" spans="1:70" s="6" customFormat="1" x14ac:dyDescent="0.2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2"/>
      <c r="W1093" s="3"/>
      <c r="X1093" s="4"/>
      <c r="Y1093" s="42"/>
      <c r="Z1093" s="3"/>
      <c r="AA1093" s="3"/>
      <c r="AB1093" s="3"/>
      <c r="AC1093" s="3"/>
      <c r="AD1093" s="5"/>
      <c r="AS1093" s="2"/>
      <c r="BE1093" s="5"/>
      <c r="BF1093" s="43"/>
      <c r="BG1093" s="43"/>
      <c r="BH1093" s="43"/>
      <c r="BK1093" s="44"/>
      <c r="BL1093" s="44"/>
      <c r="BM1093" s="5"/>
      <c r="BN1093" s="5"/>
      <c r="BO1093" s="44"/>
      <c r="BP1093" s="44"/>
      <c r="BQ1093" s="44"/>
      <c r="BR1093" s="44"/>
    </row>
    <row r="1094" spans="1:70" s="6" customFormat="1" x14ac:dyDescent="0.2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2"/>
      <c r="W1094" s="3"/>
      <c r="X1094" s="4"/>
      <c r="Y1094" s="42"/>
      <c r="Z1094" s="3"/>
      <c r="AA1094" s="3"/>
      <c r="AB1094" s="3"/>
      <c r="AC1094" s="3"/>
      <c r="AD1094" s="5"/>
      <c r="AS1094" s="2"/>
      <c r="BE1094" s="5"/>
      <c r="BF1094" s="43"/>
      <c r="BG1094" s="43"/>
      <c r="BH1094" s="43"/>
      <c r="BK1094" s="44"/>
      <c r="BL1094" s="44"/>
      <c r="BM1094" s="5"/>
      <c r="BN1094" s="5"/>
      <c r="BO1094" s="44"/>
      <c r="BP1094" s="44"/>
      <c r="BQ1094" s="44"/>
      <c r="BR1094" s="44"/>
    </row>
    <row r="1095" spans="1:70" s="6" customFormat="1" x14ac:dyDescent="0.2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2"/>
      <c r="W1095" s="3"/>
      <c r="X1095" s="4"/>
      <c r="Y1095" s="42"/>
      <c r="Z1095" s="3"/>
      <c r="AA1095" s="3"/>
      <c r="AB1095" s="3"/>
      <c r="AC1095" s="3"/>
      <c r="AD1095" s="5"/>
      <c r="AS1095" s="2"/>
      <c r="BE1095" s="5"/>
      <c r="BF1095" s="43"/>
      <c r="BG1095" s="43"/>
      <c r="BH1095" s="43"/>
      <c r="BK1095" s="44"/>
      <c r="BL1095" s="44"/>
      <c r="BM1095" s="5"/>
      <c r="BN1095" s="5"/>
      <c r="BO1095" s="44"/>
      <c r="BP1095" s="44"/>
      <c r="BQ1095" s="44"/>
      <c r="BR1095" s="44"/>
    </row>
    <row r="1096" spans="1:70" s="6" customFormat="1" x14ac:dyDescent="0.2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2"/>
      <c r="W1096" s="3"/>
      <c r="X1096" s="4"/>
      <c r="Y1096" s="42"/>
      <c r="Z1096" s="3"/>
      <c r="AA1096" s="3"/>
      <c r="AB1096" s="3"/>
      <c r="AC1096" s="3"/>
      <c r="AD1096" s="5"/>
      <c r="AS1096" s="2"/>
      <c r="BE1096" s="5"/>
      <c r="BF1096" s="43"/>
      <c r="BG1096" s="43"/>
      <c r="BH1096" s="43"/>
      <c r="BK1096" s="44"/>
      <c r="BL1096" s="44"/>
      <c r="BM1096" s="5"/>
      <c r="BN1096" s="5"/>
      <c r="BO1096" s="44"/>
      <c r="BP1096" s="44"/>
      <c r="BQ1096" s="44"/>
      <c r="BR1096" s="44"/>
    </row>
    <row r="1097" spans="1:70" s="6" customFormat="1" x14ac:dyDescent="0.2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2"/>
      <c r="W1097" s="3"/>
      <c r="X1097" s="4"/>
      <c r="Y1097" s="42"/>
      <c r="Z1097" s="3"/>
      <c r="AA1097" s="3"/>
      <c r="AB1097" s="3"/>
      <c r="AC1097" s="3"/>
      <c r="AD1097" s="5"/>
      <c r="AS1097" s="2"/>
      <c r="BE1097" s="5"/>
      <c r="BF1097" s="43"/>
      <c r="BG1097" s="43"/>
      <c r="BH1097" s="43"/>
      <c r="BK1097" s="44"/>
      <c r="BL1097" s="44"/>
      <c r="BM1097" s="5"/>
      <c r="BN1097" s="5"/>
      <c r="BO1097" s="44"/>
      <c r="BP1097" s="44"/>
      <c r="BQ1097" s="44"/>
      <c r="BR1097" s="44"/>
    </row>
    <row r="1098" spans="1:70" s="6" customFormat="1" x14ac:dyDescent="0.2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2"/>
      <c r="W1098" s="3"/>
      <c r="X1098" s="4"/>
      <c r="Y1098" s="42"/>
      <c r="Z1098" s="3"/>
      <c r="AA1098" s="3"/>
      <c r="AB1098" s="3"/>
      <c r="AC1098" s="3"/>
      <c r="AD1098" s="5"/>
      <c r="AS1098" s="2"/>
      <c r="BE1098" s="5"/>
      <c r="BF1098" s="43"/>
      <c r="BG1098" s="43"/>
      <c r="BH1098" s="43"/>
      <c r="BK1098" s="44"/>
      <c r="BL1098" s="44"/>
      <c r="BM1098" s="5"/>
      <c r="BN1098" s="5"/>
      <c r="BO1098" s="44"/>
      <c r="BP1098" s="44"/>
      <c r="BQ1098" s="44"/>
      <c r="BR1098" s="44"/>
    </row>
    <row r="1099" spans="1:70" s="6" customFormat="1" x14ac:dyDescent="0.2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2"/>
      <c r="W1099" s="3"/>
      <c r="X1099" s="4"/>
      <c r="Y1099" s="42"/>
      <c r="Z1099" s="3"/>
      <c r="AA1099" s="3"/>
      <c r="AB1099" s="3"/>
      <c r="AC1099" s="3"/>
      <c r="AD1099" s="5"/>
      <c r="AS1099" s="2"/>
      <c r="BE1099" s="5"/>
      <c r="BF1099" s="43"/>
      <c r="BG1099" s="43"/>
      <c r="BH1099" s="43"/>
      <c r="BK1099" s="44"/>
      <c r="BL1099" s="44"/>
      <c r="BM1099" s="5"/>
      <c r="BN1099" s="5"/>
      <c r="BO1099" s="44"/>
      <c r="BP1099" s="44"/>
      <c r="BQ1099" s="44"/>
      <c r="BR1099" s="44"/>
    </row>
    <row r="1100" spans="1:70" s="6" customFormat="1" x14ac:dyDescent="0.2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2"/>
      <c r="W1100" s="3"/>
      <c r="X1100" s="4"/>
      <c r="Y1100" s="42"/>
      <c r="Z1100" s="3"/>
      <c r="AA1100" s="3"/>
      <c r="AB1100" s="3"/>
      <c r="AC1100" s="3"/>
      <c r="AD1100" s="5"/>
      <c r="AS1100" s="2"/>
      <c r="BE1100" s="5"/>
      <c r="BF1100" s="43"/>
      <c r="BG1100" s="43"/>
      <c r="BH1100" s="43"/>
      <c r="BK1100" s="44"/>
      <c r="BL1100" s="44"/>
      <c r="BM1100" s="5"/>
      <c r="BN1100" s="5"/>
      <c r="BO1100" s="44"/>
      <c r="BP1100" s="44"/>
      <c r="BQ1100" s="44"/>
      <c r="BR1100" s="44"/>
    </row>
    <row r="1101" spans="1:70" s="6" customFormat="1" x14ac:dyDescent="0.2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2"/>
      <c r="W1101" s="3"/>
      <c r="X1101" s="4"/>
      <c r="Y1101" s="42"/>
      <c r="Z1101" s="3"/>
      <c r="AA1101" s="3"/>
      <c r="AB1101" s="3"/>
      <c r="AC1101" s="3"/>
      <c r="AD1101" s="5"/>
      <c r="AS1101" s="2"/>
      <c r="BE1101" s="5"/>
      <c r="BF1101" s="43"/>
      <c r="BG1101" s="43"/>
      <c r="BH1101" s="43"/>
      <c r="BK1101" s="44"/>
      <c r="BL1101" s="44"/>
      <c r="BM1101" s="5"/>
      <c r="BN1101" s="5"/>
      <c r="BO1101" s="44"/>
      <c r="BP1101" s="44"/>
      <c r="BQ1101" s="44"/>
      <c r="BR1101" s="44"/>
    </row>
    <row r="1102" spans="1:70" s="6" customFormat="1" x14ac:dyDescent="0.2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2"/>
      <c r="W1102" s="3"/>
      <c r="X1102" s="4"/>
      <c r="Y1102" s="42"/>
      <c r="Z1102" s="3"/>
      <c r="AA1102" s="3"/>
      <c r="AB1102" s="3"/>
      <c r="AC1102" s="3"/>
      <c r="AD1102" s="5"/>
      <c r="AS1102" s="2"/>
      <c r="BE1102" s="5"/>
      <c r="BF1102" s="43"/>
      <c r="BG1102" s="43"/>
      <c r="BH1102" s="43"/>
      <c r="BK1102" s="44"/>
      <c r="BL1102" s="44"/>
      <c r="BM1102" s="5"/>
      <c r="BN1102" s="5"/>
      <c r="BO1102" s="44"/>
      <c r="BP1102" s="44"/>
      <c r="BQ1102" s="44"/>
      <c r="BR1102" s="44"/>
    </row>
    <row r="1103" spans="1:70" s="6" customFormat="1" x14ac:dyDescent="0.2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2"/>
      <c r="W1103" s="3"/>
      <c r="X1103" s="4"/>
      <c r="Y1103" s="42"/>
      <c r="Z1103" s="3"/>
      <c r="AA1103" s="3"/>
      <c r="AB1103" s="3"/>
      <c r="AC1103" s="3"/>
      <c r="AD1103" s="5"/>
      <c r="AS1103" s="2"/>
      <c r="BE1103" s="5"/>
      <c r="BF1103" s="43"/>
      <c r="BG1103" s="43"/>
      <c r="BH1103" s="43"/>
      <c r="BK1103" s="44"/>
      <c r="BL1103" s="44"/>
      <c r="BM1103" s="5"/>
      <c r="BN1103" s="5"/>
      <c r="BO1103" s="44"/>
      <c r="BP1103" s="44"/>
      <c r="BQ1103" s="44"/>
      <c r="BR1103" s="44"/>
    </row>
    <row r="1104" spans="1:70" s="6" customFormat="1" x14ac:dyDescent="0.2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2"/>
      <c r="W1104" s="3"/>
      <c r="X1104" s="4"/>
      <c r="Y1104" s="42"/>
      <c r="Z1104" s="3"/>
      <c r="AA1104" s="3"/>
      <c r="AB1104" s="3"/>
      <c r="AC1104" s="3"/>
      <c r="AD1104" s="5"/>
      <c r="AS1104" s="2"/>
      <c r="BE1104" s="5"/>
      <c r="BF1104" s="43"/>
      <c r="BG1104" s="43"/>
      <c r="BH1104" s="43"/>
      <c r="BK1104" s="44"/>
      <c r="BL1104" s="44"/>
      <c r="BM1104" s="5"/>
      <c r="BN1104" s="5"/>
      <c r="BO1104" s="44"/>
      <c r="BP1104" s="44"/>
      <c r="BQ1104" s="44"/>
      <c r="BR1104" s="44"/>
    </row>
    <row r="1105" spans="1:70" s="6" customFormat="1" x14ac:dyDescent="0.2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2"/>
      <c r="W1105" s="3"/>
      <c r="X1105" s="4"/>
      <c r="Y1105" s="42"/>
      <c r="Z1105" s="3"/>
      <c r="AA1105" s="3"/>
      <c r="AB1105" s="3"/>
      <c r="AC1105" s="3"/>
      <c r="AD1105" s="5"/>
      <c r="AS1105" s="2"/>
      <c r="BE1105" s="5"/>
      <c r="BF1105" s="43"/>
      <c r="BG1105" s="43"/>
      <c r="BH1105" s="43"/>
      <c r="BK1105" s="44"/>
      <c r="BL1105" s="44"/>
      <c r="BM1105" s="5"/>
      <c r="BN1105" s="5"/>
      <c r="BO1105" s="44"/>
      <c r="BP1105" s="44"/>
      <c r="BQ1105" s="44"/>
      <c r="BR1105" s="44"/>
    </row>
    <row r="1106" spans="1:70" s="6" customFormat="1" x14ac:dyDescent="0.2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2"/>
      <c r="W1106" s="3"/>
      <c r="X1106" s="4"/>
      <c r="Y1106" s="42"/>
      <c r="Z1106" s="3"/>
      <c r="AA1106" s="3"/>
      <c r="AB1106" s="3"/>
      <c r="AC1106" s="3"/>
      <c r="AD1106" s="5"/>
      <c r="AS1106" s="2"/>
      <c r="BE1106" s="5"/>
      <c r="BF1106" s="43"/>
      <c r="BG1106" s="43"/>
      <c r="BH1106" s="43"/>
      <c r="BK1106" s="44"/>
      <c r="BL1106" s="44"/>
      <c r="BM1106" s="5"/>
      <c r="BN1106" s="5"/>
      <c r="BO1106" s="44"/>
      <c r="BP1106" s="44"/>
      <c r="BQ1106" s="44"/>
      <c r="BR1106" s="44"/>
    </row>
    <row r="1107" spans="1:70" s="6" customFormat="1" x14ac:dyDescent="0.2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2"/>
      <c r="W1107" s="3"/>
      <c r="X1107" s="4"/>
      <c r="Y1107" s="42"/>
      <c r="Z1107" s="3"/>
      <c r="AA1107" s="3"/>
      <c r="AB1107" s="3"/>
      <c r="AC1107" s="3"/>
      <c r="AD1107" s="5"/>
      <c r="AS1107" s="2"/>
      <c r="BE1107" s="5"/>
      <c r="BF1107" s="43"/>
      <c r="BG1107" s="43"/>
      <c r="BH1107" s="43"/>
      <c r="BK1107" s="44"/>
      <c r="BL1107" s="44"/>
      <c r="BM1107" s="5"/>
      <c r="BN1107" s="5"/>
      <c r="BO1107" s="44"/>
      <c r="BP1107" s="44"/>
      <c r="BQ1107" s="44"/>
      <c r="BR1107" s="44"/>
    </row>
    <row r="1108" spans="1:70" s="6" customFormat="1" x14ac:dyDescent="0.2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2"/>
      <c r="W1108" s="3"/>
      <c r="X1108" s="4"/>
      <c r="Y1108" s="42"/>
      <c r="Z1108" s="3"/>
      <c r="AA1108" s="3"/>
      <c r="AB1108" s="3"/>
      <c r="AC1108" s="3"/>
      <c r="AD1108" s="5"/>
      <c r="AS1108" s="2"/>
      <c r="BE1108" s="5"/>
      <c r="BF1108" s="43"/>
      <c r="BG1108" s="43"/>
      <c r="BH1108" s="43"/>
      <c r="BK1108" s="44"/>
      <c r="BL1108" s="44"/>
      <c r="BM1108" s="5"/>
      <c r="BN1108" s="5"/>
      <c r="BO1108" s="44"/>
      <c r="BP1108" s="44"/>
      <c r="BQ1108" s="44"/>
      <c r="BR1108" s="44"/>
    </row>
    <row r="1109" spans="1:70" s="6" customFormat="1" x14ac:dyDescent="0.2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2"/>
      <c r="W1109" s="3"/>
      <c r="X1109" s="4"/>
      <c r="Y1109" s="42"/>
      <c r="Z1109" s="3"/>
      <c r="AA1109" s="3"/>
      <c r="AB1109" s="3"/>
      <c r="AC1109" s="3"/>
      <c r="AD1109" s="5"/>
      <c r="AS1109" s="2"/>
      <c r="BE1109" s="5"/>
      <c r="BF1109" s="43"/>
      <c r="BG1109" s="43"/>
      <c r="BH1109" s="43"/>
      <c r="BK1109" s="44"/>
      <c r="BL1109" s="44"/>
      <c r="BM1109" s="5"/>
      <c r="BN1109" s="5"/>
      <c r="BO1109" s="44"/>
      <c r="BP1109" s="44"/>
      <c r="BQ1109" s="44"/>
      <c r="BR1109" s="44"/>
    </row>
    <row r="1110" spans="1:70" s="6" customFormat="1" x14ac:dyDescent="0.2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2"/>
      <c r="W1110" s="3"/>
      <c r="X1110" s="4"/>
      <c r="Y1110" s="42"/>
      <c r="Z1110" s="3"/>
      <c r="AA1110" s="3"/>
      <c r="AB1110" s="3"/>
      <c r="AC1110" s="3"/>
      <c r="AD1110" s="5"/>
      <c r="AS1110" s="2"/>
      <c r="BE1110" s="5"/>
      <c r="BF1110" s="43"/>
      <c r="BG1110" s="43"/>
      <c r="BH1110" s="43"/>
      <c r="BK1110" s="44"/>
      <c r="BL1110" s="44"/>
      <c r="BM1110" s="5"/>
      <c r="BN1110" s="5"/>
      <c r="BO1110" s="44"/>
      <c r="BP1110" s="44"/>
      <c r="BQ1110" s="44"/>
      <c r="BR1110" s="44"/>
    </row>
    <row r="1111" spans="1:70" s="6" customFormat="1" x14ac:dyDescent="0.2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2"/>
      <c r="W1111" s="3"/>
      <c r="X1111" s="4"/>
      <c r="Y1111" s="42"/>
      <c r="Z1111" s="3"/>
      <c r="AA1111" s="3"/>
      <c r="AB1111" s="3"/>
      <c r="AC1111" s="3"/>
      <c r="AD1111" s="5"/>
      <c r="AS1111" s="2"/>
      <c r="BE1111" s="5"/>
      <c r="BF1111" s="43"/>
      <c r="BG1111" s="43"/>
      <c r="BH1111" s="43"/>
      <c r="BK1111" s="44"/>
      <c r="BL1111" s="44"/>
      <c r="BM1111" s="5"/>
      <c r="BN1111" s="5"/>
      <c r="BO1111" s="44"/>
      <c r="BP1111" s="44"/>
      <c r="BQ1111" s="44"/>
      <c r="BR1111" s="44"/>
    </row>
    <row r="1112" spans="1:70" s="6" customFormat="1" x14ac:dyDescent="0.2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2"/>
      <c r="W1112" s="3"/>
      <c r="X1112" s="4"/>
      <c r="Y1112" s="42"/>
      <c r="Z1112" s="3"/>
      <c r="AA1112" s="3"/>
      <c r="AB1112" s="3"/>
      <c r="AC1112" s="3"/>
      <c r="AD1112" s="5"/>
      <c r="AS1112" s="2"/>
      <c r="BE1112" s="5"/>
      <c r="BF1112" s="43"/>
      <c r="BG1112" s="43"/>
      <c r="BH1112" s="43"/>
      <c r="BK1112" s="44"/>
      <c r="BL1112" s="44"/>
      <c r="BM1112" s="5"/>
      <c r="BN1112" s="5"/>
      <c r="BO1112" s="44"/>
      <c r="BP1112" s="44"/>
      <c r="BQ1112" s="44"/>
      <c r="BR1112" s="44"/>
    </row>
    <row r="1113" spans="1:70" s="6" customFormat="1" x14ac:dyDescent="0.2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2"/>
      <c r="W1113" s="3"/>
      <c r="X1113" s="4"/>
      <c r="Y1113" s="42"/>
      <c r="Z1113" s="3"/>
      <c r="AA1113" s="3"/>
      <c r="AB1113" s="3"/>
      <c r="AC1113" s="3"/>
      <c r="AD1113" s="5"/>
      <c r="AS1113" s="2"/>
      <c r="BE1113" s="5"/>
      <c r="BF1113" s="43"/>
      <c r="BG1113" s="43"/>
      <c r="BH1113" s="43"/>
      <c r="BK1113" s="44"/>
      <c r="BL1113" s="44"/>
      <c r="BM1113" s="5"/>
      <c r="BN1113" s="5"/>
      <c r="BO1113" s="44"/>
      <c r="BP1113" s="44"/>
      <c r="BQ1113" s="44"/>
      <c r="BR1113" s="44"/>
    </row>
    <row r="1114" spans="1:70" s="6" customFormat="1" x14ac:dyDescent="0.2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2"/>
      <c r="W1114" s="3"/>
      <c r="X1114" s="4"/>
      <c r="Y1114" s="42"/>
      <c r="Z1114" s="3"/>
      <c r="AA1114" s="3"/>
      <c r="AB1114" s="3"/>
      <c r="AC1114" s="3"/>
      <c r="AD1114" s="5"/>
      <c r="AS1114" s="2"/>
      <c r="BE1114" s="5"/>
      <c r="BF1114" s="43"/>
      <c r="BG1114" s="43"/>
      <c r="BH1114" s="43"/>
      <c r="BK1114" s="44"/>
      <c r="BL1114" s="44"/>
      <c r="BM1114" s="5"/>
      <c r="BN1114" s="5"/>
      <c r="BO1114" s="44"/>
      <c r="BP1114" s="44"/>
      <c r="BQ1114" s="44"/>
      <c r="BR1114" s="44"/>
    </row>
    <row r="1115" spans="1:70" s="6" customFormat="1" x14ac:dyDescent="0.2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2"/>
      <c r="W1115" s="3"/>
      <c r="X1115" s="4"/>
      <c r="Y1115" s="42"/>
      <c r="Z1115" s="3"/>
      <c r="AA1115" s="3"/>
      <c r="AB1115" s="3"/>
      <c r="AC1115" s="3"/>
      <c r="AD1115" s="5"/>
      <c r="AS1115" s="2"/>
      <c r="BE1115" s="5"/>
      <c r="BF1115" s="43"/>
      <c r="BG1115" s="43"/>
      <c r="BH1115" s="43"/>
      <c r="BK1115" s="44"/>
      <c r="BL1115" s="44"/>
      <c r="BM1115" s="5"/>
      <c r="BN1115" s="5"/>
      <c r="BO1115" s="44"/>
      <c r="BP1115" s="44"/>
      <c r="BQ1115" s="44"/>
      <c r="BR1115" s="44"/>
    </row>
    <row r="1116" spans="1:70" s="6" customFormat="1" x14ac:dyDescent="0.2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2"/>
      <c r="W1116" s="3"/>
      <c r="X1116" s="4"/>
      <c r="Y1116" s="42"/>
      <c r="Z1116" s="3"/>
      <c r="AA1116" s="3"/>
      <c r="AB1116" s="3"/>
      <c r="AC1116" s="3"/>
      <c r="AD1116" s="5"/>
      <c r="AS1116" s="2"/>
      <c r="BE1116" s="5"/>
      <c r="BF1116" s="43"/>
      <c r="BG1116" s="43"/>
      <c r="BH1116" s="43"/>
      <c r="BK1116" s="44"/>
      <c r="BL1116" s="44"/>
      <c r="BM1116" s="5"/>
      <c r="BN1116" s="5"/>
      <c r="BO1116" s="44"/>
      <c r="BP1116" s="44"/>
      <c r="BQ1116" s="44"/>
      <c r="BR1116" s="44"/>
    </row>
    <row r="1117" spans="1:70" s="6" customFormat="1" x14ac:dyDescent="0.2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2"/>
      <c r="W1117" s="3"/>
      <c r="X1117" s="4"/>
      <c r="Y1117" s="42"/>
      <c r="Z1117" s="3"/>
      <c r="AA1117" s="3"/>
      <c r="AB1117" s="3"/>
      <c r="AC1117" s="3"/>
      <c r="AD1117" s="5"/>
      <c r="AS1117" s="2"/>
      <c r="BE1117" s="5"/>
      <c r="BF1117" s="43"/>
      <c r="BG1117" s="43"/>
      <c r="BH1117" s="43"/>
      <c r="BK1117" s="44"/>
      <c r="BL1117" s="44"/>
      <c r="BM1117" s="5"/>
      <c r="BN1117" s="5"/>
      <c r="BO1117" s="44"/>
      <c r="BP1117" s="44"/>
      <c r="BQ1117" s="44"/>
      <c r="BR1117" s="44"/>
    </row>
    <row r="1118" spans="1:70" s="6" customFormat="1" x14ac:dyDescent="0.2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2"/>
      <c r="W1118" s="3"/>
      <c r="X1118" s="4"/>
      <c r="Y1118" s="42"/>
      <c r="Z1118" s="3"/>
      <c r="AA1118" s="3"/>
      <c r="AB1118" s="3"/>
      <c r="AC1118" s="3"/>
      <c r="AD1118" s="5"/>
      <c r="AS1118" s="2"/>
      <c r="BE1118" s="5"/>
      <c r="BF1118" s="43"/>
      <c r="BG1118" s="43"/>
      <c r="BH1118" s="43"/>
      <c r="BK1118" s="44"/>
      <c r="BL1118" s="44"/>
      <c r="BM1118" s="5"/>
      <c r="BN1118" s="5"/>
      <c r="BO1118" s="44"/>
      <c r="BP1118" s="44"/>
      <c r="BQ1118" s="44"/>
      <c r="BR1118" s="44"/>
    </row>
    <row r="1119" spans="1:70" s="6" customFormat="1" x14ac:dyDescent="0.2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2"/>
      <c r="W1119" s="3"/>
      <c r="X1119" s="4"/>
      <c r="Y1119" s="42"/>
      <c r="Z1119" s="3"/>
      <c r="AA1119" s="3"/>
      <c r="AB1119" s="3"/>
      <c r="AC1119" s="3"/>
      <c r="AD1119" s="5"/>
      <c r="AS1119" s="2"/>
      <c r="BE1119" s="5"/>
      <c r="BF1119" s="43"/>
      <c r="BG1119" s="43"/>
      <c r="BH1119" s="43"/>
      <c r="BK1119" s="44"/>
      <c r="BL1119" s="44"/>
      <c r="BM1119" s="5"/>
      <c r="BN1119" s="5"/>
      <c r="BO1119" s="44"/>
      <c r="BP1119" s="44"/>
      <c r="BQ1119" s="44"/>
      <c r="BR1119" s="44"/>
    </row>
    <row r="1120" spans="1:70" s="6" customFormat="1" x14ac:dyDescent="0.2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2"/>
      <c r="W1120" s="3"/>
      <c r="X1120" s="4"/>
      <c r="Y1120" s="42"/>
      <c r="Z1120" s="3"/>
      <c r="AA1120" s="3"/>
      <c r="AB1120" s="3"/>
      <c r="AC1120" s="3"/>
      <c r="AD1120" s="5"/>
      <c r="AS1120" s="2"/>
      <c r="BE1120" s="5"/>
      <c r="BF1120" s="43"/>
      <c r="BG1120" s="43"/>
      <c r="BH1120" s="43"/>
      <c r="BK1120" s="44"/>
      <c r="BL1120" s="44"/>
      <c r="BM1120" s="5"/>
      <c r="BN1120" s="5"/>
      <c r="BO1120" s="44"/>
      <c r="BP1120" s="44"/>
      <c r="BQ1120" s="44"/>
      <c r="BR1120" s="44"/>
    </row>
    <row r="1121" spans="1:70" s="6" customFormat="1" x14ac:dyDescent="0.2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2"/>
      <c r="W1121" s="3"/>
      <c r="X1121" s="4"/>
      <c r="Y1121" s="42"/>
      <c r="Z1121" s="3"/>
      <c r="AA1121" s="3"/>
      <c r="AB1121" s="3"/>
      <c r="AC1121" s="3"/>
      <c r="AD1121" s="5"/>
      <c r="AS1121" s="2"/>
      <c r="BE1121" s="5"/>
      <c r="BF1121" s="43"/>
      <c r="BG1121" s="43"/>
      <c r="BH1121" s="43"/>
      <c r="BK1121" s="44"/>
      <c r="BL1121" s="44"/>
      <c r="BM1121" s="5"/>
      <c r="BN1121" s="5"/>
      <c r="BO1121" s="44"/>
      <c r="BP1121" s="44"/>
      <c r="BQ1121" s="44"/>
      <c r="BR1121" s="44"/>
    </row>
    <row r="1122" spans="1:70" s="6" customFormat="1" x14ac:dyDescent="0.2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2"/>
      <c r="W1122" s="3"/>
      <c r="X1122" s="4"/>
      <c r="Y1122" s="42"/>
      <c r="Z1122" s="3"/>
      <c r="AA1122" s="3"/>
      <c r="AB1122" s="3"/>
      <c r="AC1122" s="3"/>
      <c r="AD1122" s="5"/>
      <c r="AS1122" s="2"/>
      <c r="BE1122" s="5"/>
      <c r="BF1122" s="43"/>
      <c r="BG1122" s="43"/>
      <c r="BH1122" s="43"/>
      <c r="BK1122" s="44"/>
      <c r="BL1122" s="44"/>
      <c r="BM1122" s="5"/>
      <c r="BN1122" s="5"/>
      <c r="BO1122" s="44"/>
      <c r="BP1122" s="44"/>
      <c r="BQ1122" s="44"/>
      <c r="BR1122" s="44"/>
    </row>
    <row r="1123" spans="1:70" s="6" customFormat="1" x14ac:dyDescent="0.2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2"/>
      <c r="W1123" s="3"/>
      <c r="X1123" s="4"/>
      <c r="Y1123" s="42"/>
      <c r="Z1123" s="3"/>
      <c r="AA1123" s="3"/>
      <c r="AB1123" s="3"/>
      <c r="AC1123" s="3"/>
      <c r="AD1123" s="5"/>
      <c r="AS1123" s="2"/>
      <c r="BE1123" s="5"/>
      <c r="BF1123" s="43"/>
      <c r="BG1123" s="43"/>
      <c r="BH1123" s="43"/>
      <c r="BK1123" s="44"/>
      <c r="BL1123" s="44"/>
      <c r="BM1123" s="5"/>
      <c r="BN1123" s="5"/>
      <c r="BO1123" s="44"/>
      <c r="BP1123" s="44"/>
      <c r="BQ1123" s="44"/>
      <c r="BR1123" s="44"/>
    </row>
    <row r="1124" spans="1:70" s="6" customFormat="1" x14ac:dyDescent="0.2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2"/>
      <c r="W1124" s="3"/>
      <c r="X1124" s="4"/>
      <c r="Y1124" s="42"/>
      <c r="Z1124" s="3"/>
      <c r="AA1124" s="3"/>
      <c r="AB1124" s="3"/>
      <c r="AC1124" s="3"/>
      <c r="AD1124" s="5"/>
      <c r="AS1124" s="2"/>
      <c r="BE1124" s="5"/>
      <c r="BF1124" s="43"/>
      <c r="BG1124" s="43"/>
      <c r="BH1124" s="43"/>
      <c r="BK1124" s="44"/>
      <c r="BL1124" s="44"/>
      <c r="BM1124" s="5"/>
      <c r="BN1124" s="5"/>
      <c r="BO1124" s="44"/>
      <c r="BP1124" s="44"/>
      <c r="BQ1124" s="44"/>
      <c r="BR1124" s="44"/>
    </row>
    <row r="1125" spans="1:70" s="6" customFormat="1" x14ac:dyDescent="0.2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2"/>
      <c r="W1125" s="3"/>
      <c r="X1125" s="4"/>
      <c r="Y1125" s="42"/>
      <c r="Z1125" s="3"/>
      <c r="AA1125" s="3"/>
      <c r="AB1125" s="3"/>
      <c r="AC1125" s="3"/>
      <c r="AD1125" s="5"/>
      <c r="AS1125" s="2"/>
      <c r="BE1125" s="5"/>
      <c r="BF1125" s="43"/>
      <c r="BG1125" s="43"/>
      <c r="BH1125" s="43"/>
      <c r="BK1125" s="44"/>
      <c r="BL1125" s="44"/>
      <c r="BM1125" s="5"/>
      <c r="BN1125" s="5"/>
      <c r="BO1125" s="44"/>
      <c r="BP1125" s="44"/>
      <c r="BQ1125" s="44"/>
      <c r="BR1125" s="44"/>
    </row>
    <row r="1126" spans="1:70" s="6" customFormat="1" x14ac:dyDescent="0.2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2"/>
      <c r="W1126" s="3"/>
      <c r="X1126" s="4"/>
      <c r="Y1126" s="42"/>
      <c r="Z1126" s="3"/>
      <c r="AA1126" s="3"/>
      <c r="AB1126" s="3"/>
      <c r="AC1126" s="3"/>
      <c r="AD1126" s="5"/>
      <c r="AS1126" s="2"/>
      <c r="BE1126" s="5"/>
      <c r="BF1126" s="43"/>
      <c r="BG1126" s="43"/>
      <c r="BH1126" s="43"/>
      <c r="BK1126" s="44"/>
      <c r="BL1126" s="44"/>
      <c r="BM1126" s="5"/>
      <c r="BN1126" s="5"/>
      <c r="BO1126" s="44"/>
      <c r="BP1126" s="44"/>
      <c r="BQ1126" s="44"/>
      <c r="BR1126" s="44"/>
    </row>
    <row r="1127" spans="1:70" s="6" customFormat="1" x14ac:dyDescent="0.2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2"/>
      <c r="W1127" s="3"/>
      <c r="X1127" s="4"/>
      <c r="Y1127" s="42"/>
      <c r="Z1127" s="3"/>
      <c r="AA1127" s="3"/>
      <c r="AB1127" s="3"/>
      <c r="AC1127" s="3"/>
      <c r="AD1127" s="5"/>
      <c r="AS1127" s="2"/>
      <c r="BE1127" s="5"/>
      <c r="BF1127" s="43"/>
      <c r="BG1127" s="43"/>
      <c r="BH1127" s="43"/>
      <c r="BK1127" s="44"/>
      <c r="BL1127" s="44"/>
      <c r="BM1127" s="5"/>
      <c r="BN1127" s="5"/>
      <c r="BO1127" s="44"/>
      <c r="BP1127" s="44"/>
      <c r="BQ1127" s="44"/>
      <c r="BR1127" s="44"/>
    </row>
  </sheetData>
  <mergeCells count="64">
    <mergeCell ref="V7:W7"/>
    <mergeCell ref="Z8:AC8"/>
    <mergeCell ref="AW9:AX10"/>
    <mergeCell ref="AY9:BD9"/>
    <mergeCell ref="AY10:AZ10"/>
    <mergeCell ref="BA10:BB10"/>
    <mergeCell ref="W8:W11"/>
    <mergeCell ref="X7:AC7"/>
    <mergeCell ref="AD7:AK7"/>
    <mergeCell ref="AF8:AK8"/>
    <mergeCell ref="BC10:BD10"/>
    <mergeCell ref="AL7:AQ7"/>
    <mergeCell ref="AL8:AQ8"/>
    <mergeCell ref="AS9:AT10"/>
    <mergeCell ref="AU9:AV10"/>
    <mergeCell ref="AR8:AR10"/>
    <mergeCell ref="AD8:AE10"/>
    <mergeCell ref="AB9:AC10"/>
    <mergeCell ref="Z9:AA10"/>
    <mergeCell ref="X8:Y10"/>
    <mergeCell ref="V8:V11"/>
    <mergeCell ref="AN9:AO10"/>
    <mergeCell ref="AL9:AM10"/>
    <mergeCell ref="AJ9:AK10"/>
    <mergeCell ref="AH9:AI10"/>
    <mergeCell ref="AF9:AG10"/>
    <mergeCell ref="AS8:BR8"/>
    <mergeCell ref="BI10:BJ10"/>
    <mergeCell ref="BK10:BL10"/>
    <mergeCell ref="BM10:BN10"/>
    <mergeCell ref="AP9:AQ10"/>
    <mergeCell ref="BE9:BF10"/>
    <mergeCell ref="B6:B11"/>
    <mergeCell ref="C6:BR6"/>
    <mergeCell ref="A6:A12"/>
    <mergeCell ref="C7:C11"/>
    <mergeCell ref="D7:E7"/>
    <mergeCell ref="D8:D11"/>
    <mergeCell ref="E8:E11"/>
    <mergeCell ref="H9:H11"/>
    <mergeCell ref="G7:T7"/>
    <mergeCell ref="U7:U11"/>
    <mergeCell ref="BG9:BH10"/>
    <mergeCell ref="BI9:BR9"/>
    <mergeCell ref="F7:F11"/>
    <mergeCell ref="BO10:BP10"/>
    <mergeCell ref="BQ10:BR10"/>
    <mergeCell ref="AR7:BR7"/>
    <mergeCell ref="A4:BR4"/>
    <mergeCell ref="L10:M10"/>
    <mergeCell ref="N10:O10"/>
    <mergeCell ref="L9:O9"/>
    <mergeCell ref="Q10:R10"/>
    <mergeCell ref="S10:T10"/>
    <mergeCell ref="Q9:T9"/>
    <mergeCell ref="P9:P11"/>
    <mergeCell ref="P8:T8"/>
    <mergeCell ref="K9:K11"/>
    <mergeCell ref="K8:O8"/>
    <mergeCell ref="I9:I11"/>
    <mergeCell ref="J9:J11"/>
    <mergeCell ref="I8:J8"/>
    <mergeCell ref="G8:H8"/>
    <mergeCell ref="G9:G11"/>
  </mergeCells>
  <pageMargins left="0.23622047244094491" right="0.23622047244094491" top="0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dcterms:created xsi:type="dcterms:W3CDTF">2025-01-23T08:23:07Z</dcterms:created>
  <dcterms:modified xsi:type="dcterms:W3CDTF">2025-01-31T07:42:07Z</dcterms:modified>
</cp:coreProperties>
</file>