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 ФТПОМС\2026\Тарифное соглашение\Заседание 1\Материалы заседания\"/>
    </mc:Choice>
  </mc:AlternateContent>
  <xr:revisionPtr revIDLastSave="0" documentId="13_ncr:1_{D3F2CB5B-D68E-4830-93A1-9C435AD4A1AE}" xr6:coauthVersionLast="45" xr6:coauthVersionMax="45" xr10:uidLastSave="{00000000-0000-0000-0000-000000000000}"/>
  <bookViews>
    <workbookView xWindow="28995" yWindow="2085" windowWidth="28605" windowHeight="14190" xr2:uid="{492B2147-7833-4BF7-8F02-FBB691728CE0}"/>
  </bookViews>
  <sheets>
    <sheet name="факт" sheetId="1" r:id="rId1"/>
  </sheets>
  <definedNames>
    <definedName name="V_я_1_10" localSheetId="0">факт!#REF!</definedName>
    <definedName name="V_я_1_11" localSheetId="0">факт!#REF!</definedName>
    <definedName name="V_я_1_12" localSheetId="0">факт!#REF!</definedName>
    <definedName name="V_я_1_13" localSheetId="0">факт!#REF!</definedName>
    <definedName name="V_я_1_14" localSheetId="0">факт!#REF!</definedName>
    <definedName name="V_я_1_15" localSheetId="0">факт!#REF!</definedName>
    <definedName name="V_я_10_10" localSheetId="0">факт!#REF!</definedName>
    <definedName name="V_я_10_11" localSheetId="0">факт!#REF!</definedName>
    <definedName name="V_я_10_12" localSheetId="0">факт!#REF!</definedName>
    <definedName name="V_я_10_13" localSheetId="0">факт!#REF!</definedName>
    <definedName name="V_я_10_14" localSheetId="0">факт!#REF!</definedName>
    <definedName name="V_я_10_15" localSheetId="0">факт!#REF!</definedName>
    <definedName name="V_я_10_3" localSheetId="0">факт!#REF!</definedName>
    <definedName name="V_я_10_4" localSheetId="0">факт!#REF!</definedName>
    <definedName name="V_я_10_5" localSheetId="0">факт!#REF!</definedName>
    <definedName name="V_я_10_6" localSheetId="0">факт!#REF!</definedName>
    <definedName name="V_я_10_7" localSheetId="0">факт!#REF!</definedName>
    <definedName name="V_я_10_8" localSheetId="0">факт!#REF!</definedName>
    <definedName name="V_я_10_9" localSheetId="0">факт!#REF!</definedName>
    <definedName name="V_я_11_10" localSheetId="0">факт!#REF!</definedName>
    <definedName name="V_я_11_11" localSheetId="0">факт!#REF!</definedName>
    <definedName name="V_я_11_12" localSheetId="0">факт!#REF!</definedName>
    <definedName name="V_я_11_13" localSheetId="0">факт!#REF!</definedName>
    <definedName name="V_я_11_14" localSheetId="0">факт!#REF!</definedName>
    <definedName name="V_я_11_15" localSheetId="0">факт!#REF!</definedName>
    <definedName name="V_я_11_3" localSheetId="0">факт!#REF!</definedName>
    <definedName name="V_я_11_4" localSheetId="0">факт!#REF!</definedName>
    <definedName name="V_я_11_5" localSheetId="0">факт!#REF!</definedName>
    <definedName name="V_я_11_6" localSheetId="0">факт!#REF!</definedName>
    <definedName name="V_я_11_7" localSheetId="0">факт!#REF!</definedName>
    <definedName name="V_я_11_8" localSheetId="0">факт!#REF!</definedName>
    <definedName name="V_я_11_9" localSheetId="0">факт!#REF!</definedName>
    <definedName name="V_я_12_10" localSheetId="0">факт!#REF!</definedName>
    <definedName name="V_я_12_11" localSheetId="0">факт!#REF!</definedName>
    <definedName name="V_я_12_12" localSheetId="0">факт!#REF!</definedName>
    <definedName name="V_я_12_13" localSheetId="0">факт!#REF!</definedName>
    <definedName name="V_я_12_14" localSheetId="0">факт!#REF!</definedName>
    <definedName name="V_я_12_15" localSheetId="0">факт!#REF!</definedName>
    <definedName name="V_я_12_3" localSheetId="0">факт!#REF!</definedName>
    <definedName name="V_я_12_4" localSheetId="0">факт!#REF!</definedName>
    <definedName name="V_я_12_5" localSheetId="0">факт!#REF!</definedName>
    <definedName name="V_я_12_6" localSheetId="0">факт!#REF!</definedName>
    <definedName name="V_я_12_7" localSheetId="0">факт!#REF!</definedName>
    <definedName name="V_я_12_8" localSheetId="0">факт!#REF!</definedName>
    <definedName name="V_я_12_9" localSheetId="0">факт!#REF!</definedName>
    <definedName name="V_я_13_10" localSheetId="0">факт!#REF!</definedName>
    <definedName name="V_я_13_11" localSheetId="0">факт!#REF!</definedName>
    <definedName name="V_я_13_12" localSheetId="0">факт!#REF!</definedName>
    <definedName name="V_я_13_13" localSheetId="0">факт!#REF!</definedName>
    <definedName name="V_я_13_14" localSheetId="0">факт!#REF!</definedName>
    <definedName name="V_я_13_15" localSheetId="0">факт!#REF!</definedName>
    <definedName name="V_я_13_3" localSheetId="0">факт!#REF!</definedName>
    <definedName name="V_я_13_4" localSheetId="0">факт!#REF!</definedName>
    <definedName name="V_я_13_5" localSheetId="0">факт!#REF!</definedName>
    <definedName name="V_я_13_6" localSheetId="0">факт!#REF!</definedName>
    <definedName name="V_я_13_7" localSheetId="0">факт!#REF!</definedName>
    <definedName name="V_я_13_8" localSheetId="0">факт!#REF!</definedName>
    <definedName name="V_я_13_9" localSheetId="0">факт!#REF!</definedName>
    <definedName name="V_я_14_10" localSheetId="0">факт!#REF!</definedName>
    <definedName name="V_я_14_11" localSheetId="0">факт!#REF!</definedName>
    <definedName name="V_я_14_12" localSheetId="0">факт!#REF!</definedName>
    <definedName name="V_я_14_13" localSheetId="0">факт!#REF!</definedName>
    <definedName name="V_я_14_14" localSheetId="0">факт!#REF!</definedName>
    <definedName name="V_я_14_15" localSheetId="0">факт!#REF!</definedName>
    <definedName name="V_я_14_3" localSheetId="0">факт!#REF!</definedName>
    <definedName name="V_я_14_4" localSheetId="0">факт!#REF!</definedName>
    <definedName name="V_я_14_5" localSheetId="0">факт!#REF!</definedName>
    <definedName name="V_я_14_6" localSheetId="0">факт!#REF!</definedName>
    <definedName name="V_я_14_7" localSheetId="0">факт!#REF!</definedName>
    <definedName name="V_я_14_8" localSheetId="0">факт!#REF!</definedName>
    <definedName name="V_я_14_9" localSheetId="0">факт!#REF!</definedName>
    <definedName name="V_я_15_10" localSheetId="0">факт!#REF!</definedName>
    <definedName name="V_я_15_11" localSheetId="0">факт!#REF!</definedName>
    <definedName name="V_я_15_12" localSheetId="0">факт!#REF!</definedName>
    <definedName name="V_я_15_13" localSheetId="0">факт!#REF!</definedName>
    <definedName name="V_я_15_14" localSheetId="0">факт!#REF!</definedName>
    <definedName name="V_я_15_15" localSheetId="0">факт!#REF!</definedName>
    <definedName name="V_я_15_3" localSheetId="0">факт!#REF!</definedName>
    <definedName name="V_я_15_4" localSheetId="0">факт!#REF!</definedName>
    <definedName name="V_я_15_5" localSheetId="0">факт!#REF!</definedName>
    <definedName name="V_я_15_6" localSheetId="0">факт!#REF!</definedName>
    <definedName name="V_я_15_7" localSheetId="0">факт!#REF!</definedName>
    <definedName name="V_я_15_8" localSheetId="0">факт!#REF!</definedName>
    <definedName name="V_я_15_9" localSheetId="0">факт!#REF!</definedName>
    <definedName name="V_я_16_10" localSheetId="0">факт!#REF!</definedName>
    <definedName name="V_я_16_11" localSheetId="0">факт!#REF!</definedName>
    <definedName name="V_я_16_12" localSheetId="0">факт!#REF!</definedName>
    <definedName name="V_я_16_13" localSheetId="0">факт!#REF!</definedName>
    <definedName name="V_я_16_14" localSheetId="0">факт!#REF!</definedName>
    <definedName name="V_я_16_15" localSheetId="0">факт!#REF!</definedName>
    <definedName name="V_я_16_3" localSheetId="0">факт!#REF!</definedName>
    <definedName name="V_я_16_4" localSheetId="0">факт!#REF!</definedName>
    <definedName name="V_я_16_5" localSheetId="0">факт!#REF!</definedName>
    <definedName name="V_я_16_6" localSheetId="0">факт!#REF!</definedName>
    <definedName name="V_я_16_7" localSheetId="0">факт!#REF!</definedName>
    <definedName name="V_я_16_8" localSheetId="0">факт!#REF!</definedName>
    <definedName name="V_я_16_9" localSheetId="0">факт!#REF!</definedName>
    <definedName name="V_я_17_10" localSheetId="0">факт!#REF!</definedName>
    <definedName name="V_я_17_11" localSheetId="0">факт!#REF!</definedName>
    <definedName name="V_я_17_12" localSheetId="0">факт!#REF!</definedName>
    <definedName name="V_я_17_13" localSheetId="0">факт!#REF!</definedName>
    <definedName name="V_я_17_14" localSheetId="0">факт!#REF!</definedName>
    <definedName name="V_я_17_15" localSheetId="0">факт!#REF!</definedName>
    <definedName name="V_я_17_3" localSheetId="0">факт!#REF!</definedName>
    <definedName name="V_я_17_4" localSheetId="0">факт!#REF!</definedName>
    <definedName name="V_я_17_5" localSheetId="0">факт!#REF!</definedName>
    <definedName name="V_я_17_6" localSheetId="0">факт!#REF!</definedName>
    <definedName name="V_я_17_7" localSheetId="0">факт!#REF!</definedName>
    <definedName name="V_я_17_8" localSheetId="0">факт!#REF!</definedName>
    <definedName name="V_я_17_9" localSheetId="0">факт!#REF!</definedName>
    <definedName name="V_я_18_10" localSheetId="0">факт!#REF!</definedName>
    <definedName name="V_я_18_11" localSheetId="0">факт!#REF!</definedName>
    <definedName name="V_я_18_12" localSheetId="0">факт!#REF!</definedName>
    <definedName name="V_я_18_13" localSheetId="0">факт!#REF!</definedName>
    <definedName name="V_я_18_14" localSheetId="0">факт!#REF!</definedName>
    <definedName name="V_я_18_15" localSheetId="0">факт!#REF!</definedName>
    <definedName name="V_я_18_3" localSheetId="0">факт!#REF!</definedName>
    <definedName name="V_я_18_4" localSheetId="0">факт!#REF!</definedName>
    <definedName name="V_я_18_5" localSheetId="0">факт!#REF!</definedName>
    <definedName name="V_я_18_6" localSheetId="0">факт!#REF!</definedName>
    <definedName name="V_я_18_7" localSheetId="0">факт!#REF!</definedName>
    <definedName name="V_я_18_8" localSheetId="0">факт!#REF!</definedName>
    <definedName name="V_я_18_9" localSheetId="0">факт!#REF!</definedName>
    <definedName name="V_я_19_10" localSheetId="0">факт!#REF!</definedName>
    <definedName name="V_я_19_11" localSheetId="0">факт!#REF!</definedName>
    <definedName name="V_я_19_12" localSheetId="0">факт!#REF!</definedName>
    <definedName name="V_я_19_13" localSheetId="0">факт!#REF!</definedName>
    <definedName name="V_я_19_14" localSheetId="0">факт!#REF!</definedName>
    <definedName name="V_я_19_15" localSheetId="0">факт!#REF!</definedName>
    <definedName name="V_я_19_3" localSheetId="0">факт!#REF!</definedName>
    <definedName name="V_я_19_4" localSheetId="0">факт!#REF!</definedName>
    <definedName name="V_я_19_5" localSheetId="0">факт!#REF!</definedName>
    <definedName name="V_я_19_6" localSheetId="0">факт!#REF!</definedName>
    <definedName name="V_я_19_7" localSheetId="0">факт!#REF!</definedName>
    <definedName name="V_я_19_8" localSheetId="0">факт!#REF!</definedName>
    <definedName name="V_я_19_9" localSheetId="0">факт!#REF!</definedName>
    <definedName name="V_я_2_10" localSheetId="0">факт!#REF!</definedName>
    <definedName name="V_я_2_11" localSheetId="0">факт!#REF!</definedName>
    <definedName name="V_я_2_12" localSheetId="0">факт!#REF!</definedName>
    <definedName name="V_я_2_13" localSheetId="0">факт!#REF!</definedName>
    <definedName name="V_я_2_14" localSheetId="0">факт!#REF!</definedName>
    <definedName name="V_я_2_15" localSheetId="0">факт!#REF!</definedName>
    <definedName name="V_я_20_10" localSheetId="0">факт!#REF!</definedName>
    <definedName name="V_я_20_11" localSheetId="0">факт!#REF!</definedName>
    <definedName name="V_я_20_12" localSheetId="0">факт!#REF!</definedName>
    <definedName name="V_я_20_13" localSheetId="0">факт!#REF!</definedName>
    <definedName name="V_я_20_14" localSheetId="0">факт!#REF!</definedName>
    <definedName name="V_я_20_15" localSheetId="0">факт!#REF!</definedName>
    <definedName name="V_я_20_3" localSheetId="0">факт!#REF!</definedName>
    <definedName name="V_я_20_4" localSheetId="0">факт!#REF!</definedName>
    <definedName name="V_я_20_5" localSheetId="0">факт!#REF!</definedName>
    <definedName name="V_я_20_6" localSheetId="0">факт!#REF!</definedName>
    <definedName name="V_я_20_7" localSheetId="0">факт!#REF!</definedName>
    <definedName name="V_я_20_8" localSheetId="0">факт!#REF!</definedName>
    <definedName name="V_я_20_9" localSheetId="0">факт!#REF!</definedName>
    <definedName name="V_я_21_10" localSheetId="0">факт!#REF!</definedName>
    <definedName name="V_я_21_11" localSheetId="0">факт!#REF!</definedName>
    <definedName name="V_я_21_12" localSheetId="0">факт!#REF!</definedName>
    <definedName name="V_я_21_13" localSheetId="0">факт!#REF!</definedName>
    <definedName name="V_я_21_14" localSheetId="0">факт!#REF!</definedName>
    <definedName name="V_я_21_15" localSheetId="0">факт!#REF!</definedName>
    <definedName name="V_я_21_3" localSheetId="0">факт!#REF!</definedName>
    <definedName name="V_я_21_4" localSheetId="0">факт!#REF!</definedName>
    <definedName name="V_я_21_5" localSheetId="0">факт!#REF!</definedName>
    <definedName name="V_я_21_6" localSheetId="0">факт!#REF!</definedName>
    <definedName name="V_я_21_7" localSheetId="0">факт!#REF!</definedName>
    <definedName name="V_я_21_8" localSheetId="0">факт!#REF!</definedName>
    <definedName name="V_я_21_9" localSheetId="0">факт!#REF!</definedName>
    <definedName name="V_я_22_10" localSheetId="0">факт!#REF!</definedName>
    <definedName name="V_я_22_11" localSheetId="0">факт!#REF!</definedName>
    <definedName name="V_я_22_12" localSheetId="0">факт!#REF!</definedName>
    <definedName name="V_я_22_13" localSheetId="0">факт!#REF!</definedName>
    <definedName name="V_я_22_14" localSheetId="0">факт!#REF!</definedName>
    <definedName name="V_я_22_15" localSheetId="0">факт!#REF!</definedName>
    <definedName name="V_я_22_3" localSheetId="0">факт!#REF!</definedName>
    <definedName name="V_я_22_4" localSheetId="0">факт!#REF!</definedName>
    <definedName name="V_я_22_5" localSheetId="0">факт!#REF!</definedName>
    <definedName name="V_я_22_6" localSheetId="0">факт!#REF!</definedName>
    <definedName name="V_я_22_7" localSheetId="0">факт!#REF!</definedName>
    <definedName name="V_я_22_8" localSheetId="0">факт!#REF!</definedName>
    <definedName name="V_я_22_9" localSheetId="0">факт!#REF!</definedName>
    <definedName name="V_я_23_10" localSheetId="0">факт!#REF!</definedName>
    <definedName name="V_я_23_11" localSheetId="0">факт!#REF!</definedName>
    <definedName name="V_я_23_12" localSheetId="0">факт!#REF!</definedName>
    <definedName name="V_я_23_13" localSheetId="0">факт!#REF!</definedName>
    <definedName name="V_я_23_14" localSheetId="0">факт!#REF!</definedName>
    <definedName name="V_я_23_15" localSheetId="0">факт!#REF!</definedName>
    <definedName name="V_я_23_3" localSheetId="0">факт!#REF!</definedName>
    <definedName name="V_я_23_4" localSheetId="0">факт!#REF!</definedName>
    <definedName name="V_я_23_5" localSheetId="0">факт!#REF!</definedName>
    <definedName name="V_я_23_6" localSheetId="0">факт!#REF!</definedName>
    <definedName name="V_я_23_7" localSheetId="0">факт!#REF!</definedName>
    <definedName name="V_я_23_8" localSheetId="0">факт!#REF!</definedName>
    <definedName name="V_я_23_9" localSheetId="0">факт!#REF!</definedName>
    <definedName name="V_я_24_10" localSheetId="0">факт!#REF!</definedName>
    <definedName name="V_я_24_11" localSheetId="0">факт!#REF!</definedName>
    <definedName name="V_я_24_12" localSheetId="0">факт!#REF!</definedName>
    <definedName name="V_я_24_13" localSheetId="0">факт!#REF!</definedName>
    <definedName name="V_я_24_14" localSheetId="0">факт!#REF!</definedName>
    <definedName name="V_я_24_15" localSheetId="0">факт!#REF!</definedName>
    <definedName name="V_я_24_3" localSheetId="0">факт!#REF!</definedName>
    <definedName name="V_я_24_4" localSheetId="0">факт!#REF!</definedName>
    <definedName name="V_я_24_5" localSheetId="0">факт!#REF!</definedName>
    <definedName name="V_я_24_6" localSheetId="0">факт!#REF!</definedName>
    <definedName name="V_я_24_7" localSheetId="0">факт!#REF!</definedName>
    <definedName name="V_я_24_8" localSheetId="0">факт!#REF!</definedName>
    <definedName name="V_я_24_9" localSheetId="0">факт!#REF!</definedName>
    <definedName name="V_я_25_10" localSheetId="0">факт!#REF!</definedName>
    <definedName name="V_я_25_11" localSheetId="0">факт!#REF!</definedName>
    <definedName name="V_я_25_12" localSheetId="0">факт!#REF!</definedName>
    <definedName name="V_я_25_13" localSheetId="0">факт!#REF!</definedName>
    <definedName name="V_я_25_14" localSheetId="0">факт!#REF!</definedName>
    <definedName name="V_я_25_15" localSheetId="0">факт!#REF!</definedName>
    <definedName name="V_я_25_3" localSheetId="0">факт!#REF!</definedName>
    <definedName name="V_я_25_4" localSheetId="0">факт!#REF!</definedName>
    <definedName name="V_я_25_5" localSheetId="0">факт!#REF!</definedName>
    <definedName name="V_я_25_6" localSheetId="0">факт!#REF!</definedName>
    <definedName name="V_я_25_7" localSheetId="0">факт!#REF!</definedName>
    <definedName name="V_я_25_8" localSheetId="0">факт!#REF!</definedName>
    <definedName name="V_я_25_9" localSheetId="0">факт!#REF!</definedName>
    <definedName name="V_я_26_10" localSheetId="0">факт!#REF!</definedName>
    <definedName name="V_я_26_11" localSheetId="0">факт!#REF!</definedName>
    <definedName name="V_я_26_12" localSheetId="0">факт!#REF!</definedName>
    <definedName name="V_я_26_13" localSheetId="0">факт!#REF!</definedName>
    <definedName name="V_я_26_14" localSheetId="0">факт!#REF!</definedName>
    <definedName name="V_я_26_15" localSheetId="0">факт!#REF!</definedName>
    <definedName name="V_я_26_3" localSheetId="0">факт!#REF!</definedName>
    <definedName name="V_я_26_4" localSheetId="0">факт!#REF!</definedName>
    <definedName name="V_я_26_5" localSheetId="0">факт!#REF!</definedName>
    <definedName name="V_я_26_6" localSheetId="0">факт!#REF!</definedName>
    <definedName name="V_я_26_7" localSheetId="0">факт!#REF!</definedName>
    <definedName name="V_я_26_8" localSheetId="0">факт!#REF!</definedName>
    <definedName name="V_я_26_9" localSheetId="0">факт!#REF!</definedName>
    <definedName name="V_я_27_10" localSheetId="0">факт!#REF!</definedName>
    <definedName name="V_я_27_11" localSheetId="0">факт!#REF!</definedName>
    <definedName name="V_я_27_12" localSheetId="0">факт!#REF!</definedName>
    <definedName name="V_я_27_13" localSheetId="0">факт!#REF!</definedName>
    <definedName name="V_я_27_14" localSheetId="0">факт!#REF!</definedName>
    <definedName name="V_я_27_15" localSheetId="0">факт!#REF!</definedName>
    <definedName name="V_я_27_3" localSheetId="0">факт!#REF!</definedName>
    <definedName name="V_я_27_4" localSheetId="0">факт!#REF!</definedName>
    <definedName name="V_я_27_5" localSheetId="0">факт!#REF!</definedName>
    <definedName name="V_я_27_6" localSheetId="0">факт!#REF!</definedName>
    <definedName name="V_я_27_7" localSheetId="0">факт!#REF!</definedName>
    <definedName name="V_я_27_8" localSheetId="0">факт!#REF!</definedName>
    <definedName name="V_я_27_9" localSheetId="0">факт!#REF!</definedName>
    <definedName name="V_я_28_10" localSheetId="0">факт!#REF!</definedName>
    <definedName name="V_я_28_11" localSheetId="0">факт!#REF!</definedName>
    <definedName name="V_я_28_12" localSheetId="0">факт!#REF!</definedName>
    <definedName name="V_я_28_13" localSheetId="0">факт!#REF!</definedName>
    <definedName name="V_я_28_14" localSheetId="0">факт!#REF!</definedName>
    <definedName name="V_я_28_15" localSheetId="0">факт!#REF!</definedName>
    <definedName name="V_я_28_3" localSheetId="0">факт!#REF!</definedName>
    <definedName name="V_я_28_4" localSheetId="0">факт!#REF!</definedName>
    <definedName name="V_я_28_5" localSheetId="0">факт!#REF!</definedName>
    <definedName name="V_я_28_6" localSheetId="0">факт!#REF!</definedName>
    <definedName name="V_я_28_7" localSheetId="0">факт!#REF!</definedName>
    <definedName name="V_я_28_8" localSheetId="0">факт!#REF!</definedName>
    <definedName name="V_я_28_9" localSheetId="0">факт!#REF!</definedName>
    <definedName name="V_я_29_10" localSheetId="0">факт!#REF!</definedName>
    <definedName name="V_я_29_11" localSheetId="0">факт!#REF!</definedName>
    <definedName name="V_я_29_12" localSheetId="0">факт!#REF!</definedName>
    <definedName name="V_я_29_13" localSheetId="0">факт!#REF!</definedName>
    <definedName name="V_я_29_14" localSheetId="0">факт!#REF!</definedName>
    <definedName name="V_я_29_15" localSheetId="0">факт!#REF!</definedName>
    <definedName name="V_я_29_3" localSheetId="0">факт!#REF!</definedName>
    <definedName name="V_я_29_4" localSheetId="0">факт!#REF!</definedName>
    <definedName name="V_я_29_5" localSheetId="0">факт!#REF!</definedName>
    <definedName name="V_я_29_6" localSheetId="0">факт!#REF!</definedName>
    <definedName name="V_я_29_7" localSheetId="0">факт!#REF!</definedName>
    <definedName name="V_я_29_8" localSheetId="0">факт!#REF!</definedName>
    <definedName name="V_я_29_9" localSheetId="0">факт!#REF!</definedName>
    <definedName name="V_я_3_10" localSheetId="0">факт!#REF!</definedName>
    <definedName name="V_я_3_11" localSheetId="0">факт!#REF!</definedName>
    <definedName name="V_я_3_12" localSheetId="0">факт!#REF!</definedName>
    <definedName name="V_я_3_13" localSheetId="0">факт!#REF!</definedName>
    <definedName name="V_я_3_14" localSheetId="0">факт!#REF!</definedName>
    <definedName name="V_я_3_15" localSheetId="0">факт!#REF!</definedName>
    <definedName name="V_я_3_3" localSheetId="0">факт!#REF!</definedName>
    <definedName name="V_я_3_4" localSheetId="0">факт!#REF!</definedName>
    <definedName name="V_я_3_5" localSheetId="0">факт!#REF!</definedName>
    <definedName name="V_я_3_6" localSheetId="0">факт!#REF!</definedName>
    <definedName name="V_я_3_7" localSheetId="0">факт!#REF!</definedName>
    <definedName name="V_я_3_8" localSheetId="0">факт!#REF!</definedName>
    <definedName name="V_я_3_9" localSheetId="0">факт!#REF!</definedName>
    <definedName name="V_я_30_10" localSheetId="0">факт!#REF!</definedName>
    <definedName name="V_я_30_11" localSheetId="0">факт!#REF!</definedName>
    <definedName name="V_я_30_12" localSheetId="0">факт!#REF!</definedName>
    <definedName name="V_я_30_13" localSheetId="0">факт!#REF!</definedName>
    <definedName name="V_я_30_14" localSheetId="0">факт!#REF!</definedName>
    <definedName name="V_я_30_15" localSheetId="0">факт!#REF!</definedName>
    <definedName name="V_я_30_3" localSheetId="0">факт!#REF!</definedName>
    <definedName name="V_я_30_4" localSheetId="0">факт!#REF!</definedName>
    <definedName name="V_я_30_5" localSheetId="0">факт!#REF!</definedName>
    <definedName name="V_я_30_6" localSheetId="0">факт!#REF!</definedName>
    <definedName name="V_я_30_7" localSheetId="0">факт!#REF!</definedName>
    <definedName name="V_я_30_8" localSheetId="0">факт!#REF!</definedName>
    <definedName name="V_я_30_9" localSheetId="0">факт!#REF!</definedName>
    <definedName name="V_я_31_10" localSheetId="0">факт!#REF!</definedName>
    <definedName name="V_я_31_11" localSheetId="0">факт!#REF!</definedName>
    <definedName name="V_я_31_12" localSheetId="0">факт!#REF!</definedName>
    <definedName name="V_я_31_13" localSheetId="0">факт!#REF!</definedName>
    <definedName name="V_я_31_14" localSheetId="0">факт!#REF!</definedName>
    <definedName name="V_я_31_15" localSheetId="0">факт!#REF!</definedName>
    <definedName name="V_я_31_3" localSheetId="0">факт!#REF!</definedName>
    <definedName name="V_я_31_4" localSheetId="0">факт!#REF!</definedName>
    <definedName name="V_я_31_5" localSheetId="0">факт!#REF!</definedName>
    <definedName name="V_я_31_6" localSheetId="0">факт!#REF!</definedName>
    <definedName name="V_я_31_7" localSheetId="0">факт!#REF!</definedName>
    <definedName name="V_я_31_8" localSheetId="0">факт!#REF!</definedName>
    <definedName name="V_я_31_9" localSheetId="0">факт!#REF!</definedName>
    <definedName name="V_я_32_10" localSheetId="0">факт!#REF!</definedName>
    <definedName name="V_я_32_11" localSheetId="0">факт!#REF!</definedName>
    <definedName name="V_я_32_12" localSheetId="0">факт!#REF!</definedName>
    <definedName name="V_я_32_13" localSheetId="0">факт!#REF!</definedName>
    <definedName name="V_я_32_14" localSheetId="0">факт!#REF!</definedName>
    <definedName name="V_я_32_15" localSheetId="0">факт!#REF!</definedName>
    <definedName name="V_я_32_3" localSheetId="0">факт!#REF!</definedName>
    <definedName name="V_я_32_4" localSheetId="0">факт!#REF!</definedName>
    <definedName name="V_я_32_5" localSheetId="0">факт!#REF!</definedName>
    <definedName name="V_я_32_6" localSheetId="0">факт!#REF!</definedName>
    <definedName name="V_я_32_7" localSheetId="0">факт!#REF!</definedName>
    <definedName name="V_я_32_8" localSheetId="0">факт!#REF!</definedName>
    <definedName name="V_я_32_9" localSheetId="0">факт!#REF!</definedName>
    <definedName name="V_я_33_10" localSheetId="0">факт!#REF!</definedName>
    <definedName name="V_я_33_11" localSheetId="0">факт!#REF!</definedName>
    <definedName name="V_я_33_12" localSheetId="0">факт!#REF!</definedName>
    <definedName name="V_я_33_13" localSheetId="0">факт!#REF!</definedName>
    <definedName name="V_я_33_14" localSheetId="0">факт!#REF!</definedName>
    <definedName name="V_я_33_15" localSheetId="0">факт!#REF!</definedName>
    <definedName name="V_я_33_3" localSheetId="0">факт!#REF!</definedName>
    <definedName name="V_я_33_4" localSheetId="0">факт!#REF!</definedName>
    <definedName name="V_я_33_5" localSheetId="0">факт!#REF!</definedName>
    <definedName name="V_я_33_6" localSheetId="0">факт!#REF!</definedName>
    <definedName name="V_я_33_7" localSheetId="0">факт!#REF!</definedName>
    <definedName name="V_я_33_8" localSheetId="0">факт!#REF!</definedName>
    <definedName name="V_я_33_9" localSheetId="0">факт!#REF!</definedName>
    <definedName name="V_я_34_10" localSheetId="0">факт!#REF!</definedName>
    <definedName name="V_я_34_11" localSheetId="0">факт!#REF!</definedName>
    <definedName name="V_я_34_12" localSheetId="0">факт!#REF!</definedName>
    <definedName name="V_я_34_13" localSheetId="0">факт!#REF!</definedName>
    <definedName name="V_я_34_14" localSheetId="0">факт!#REF!</definedName>
    <definedName name="V_я_34_15" localSheetId="0">факт!#REF!</definedName>
    <definedName name="V_я_34_3" localSheetId="0">факт!#REF!</definedName>
    <definedName name="V_я_34_4" localSheetId="0">факт!#REF!</definedName>
    <definedName name="V_я_34_5" localSheetId="0">факт!#REF!</definedName>
    <definedName name="V_я_34_6" localSheetId="0">факт!#REF!</definedName>
    <definedName name="V_я_34_7" localSheetId="0">факт!#REF!</definedName>
    <definedName name="V_я_34_8" localSheetId="0">факт!#REF!</definedName>
    <definedName name="V_я_34_9" localSheetId="0">факт!#REF!</definedName>
    <definedName name="V_я_35_10" localSheetId="0">факт!#REF!</definedName>
    <definedName name="V_я_35_11" localSheetId="0">факт!#REF!</definedName>
    <definedName name="V_я_35_12" localSheetId="0">факт!#REF!</definedName>
    <definedName name="V_я_35_13" localSheetId="0">факт!#REF!</definedName>
    <definedName name="V_я_35_14" localSheetId="0">факт!#REF!</definedName>
    <definedName name="V_я_35_15" localSheetId="0">факт!#REF!</definedName>
    <definedName name="V_я_35_3" localSheetId="0">факт!#REF!</definedName>
    <definedName name="V_я_35_4" localSheetId="0">факт!#REF!</definedName>
    <definedName name="V_я_35_5" localSheetId="0">факт!#REF!</definedName>
    <definedName name="V_я_35_6" localSheetId="0">факт!#REF!</definedName>
    <definedName name="V_я_35_7" localSheetId="0">факт!#REF!</definedName>
    <definedName name="V_я_35_8" localSheetId="0">факт!#REF!</definedName>
    <definedName name="V_я_35_9" localSheetId="0">факт!#REF!</definedName>
    <definedName name="V_я_36_10" localSheetId="0">факт!#REF!</definedName>
    <definedName name="V_я_36_11" localSheetId="0">факт!#REF!</definedName>
    <definedName name="V_я_36_12" localSheetId="0">факт!#REF!</definedName>
    <definedName name="V_я_36_13" localSheetId="0">факт!#REF!</definedName>
    <definedName name="V_я_36_14" localSheetId="0">факт!#REF!</definedName>
    <definedName name="V_я_36_15" localSheetId="0">факт!#REF!</definedName>
    <definedName name="V_я_36_3" localSheetId="0">факт!#REF!</definedName>
    <definedName name="V_я_36_4" localSheetId="0">факт!#REF!</definedName>
    <definedName name="V_я_36_5" localSheetId="0">факт!#REF!</definedName>
    <definedName name="V_я_36_6" localSheetId="0">факт!#REF!</definedName>
    <definedName name="V_я_36_7" localSheetId="0">факт!#REF!</definedName>
    <definedName name="V_я_36_8" localSheetId="0">факт!#REF!</definedName>
    <definedName name="V_я_36_9" localSheetId="0">факт!#REF!</definedName>
    <definedName name="V_я_37_10" localSheetId="0">факт!#REF!</definedName>
    <definedName name="V_я_37_11" localSheetId="0">факт!#REF!</definedName>
    <definedName name="V_я_37_12" localSheetId="0">факт!#REF!</definedName>
    <definedName name="V_я_37_13" localSheetId="0">факт!#REF!</definedName>
    <definedName name="V_я_37_14" localSheetId="0">факт!#REF!</definedName>
    <definedName name="V_я_37_15" localSheetId="0">факт!#REF!</definedName>
    <definedName name="V_я_37_3" localSheetId="0">факт!#REF!</definedName>
    <definedName name="V_я_37_4" localSheetId="0">факт!#REF!</definedName>
    <definedName name="V_я_37_5" localSheetId="0">факт!#REF!</definedName>
    <definedName name="V_я_37_6" localSheetId="0">факт!#REF!</definedName>
    <definedName name="V_я_37_7" localSheetId="0">факт!#REF!</definedName>
    <definedName name="V_я_37_8" localSheetId="0">факт!#REF!</definedName>
    <definedName name="V_я_37_9" localSheetId="0">факт!#REF!</definedName>
    <definedName name="V_я_38_10" localSheetId="0">факт!#REF!</definedName>
    <definedName name="V_я_38_11" localSheetId="0">факт!#REF!</definedName>
    <definedName name="V_я_38_12" localSheetId="0">факт!#REF!</definedName>
    <definedName name="V_я_38_13" localSheetId="0">факт!#REF!</definedName>
    <definedName name="V_я_38_14" localSheetId="0">факт!#REF!</definedName>
    <definedName name="V_я_38_15" localSheetId="0">факт!#REF!</definedName>
    <definedName name="V_я_38_3" localSheetId="0">факт!#REF!</definedName>
    <definedName name="V_я_38_4" localSheetId="0">факт!#REF!</definedName>
    <definedName name="V_я_38_5" localSheetId="0">факт!#REF!</definedName>
    <definedName name="V_я_38_6" localSheetId="0">факт!#REF!</definedName>
    <definedName name="V_я_38_7" localSheetId="0">факт!#REF!</definedName>
    <definedName name="V_я_38_8" localSheetId="0">факт!#REF!</definedName>
    <definedName name="V_я_38_9" localSheetId="0">факт!#REF!</definedName>
    <definedName name="V_я_39_10" localSheetId="0">факт!#REF!</definedName>
    <definedName name="V_я_39_11" localSheetId="0">факт!#REF!</definedName>
    <definedName name="V_я_39_12" localSheetId="0">факт!#REF!</definedName>
    <definedName name="V_я_39_13" localSheetId="0">факт!#REF!</definedName>
    <definedName name="V_я_39_14" localSheetId="0">факт!#REF!</definedName>
    <definedName name="V_я_39_15" localSheetId="0">факт!#REF!</definedName>
    <definedName name="V_я_39_3" localSheetId="0">факт!#REF!</definedName>
    <definedName name="V_я_39_4" localSheetId="0">факт!#REF!</definedName>
    <definedName name="V_я_39_5" localSheetId="0">факт!#REF!</definedName>
    <definedName name="V_я_39_6" localSheetId="0">факт!#REF!</definedName>
    <definedName name="V_я_39_7" localSheetId="0">факт!#REF!</definedName>
    <definedName name="V_я_39_8" localSheetId="0">факт!#REF!</definedName>
    <definedName name="V_я_39_9" localSheetId="0">факт!#REF!</definedName>
    <definedName name="V_я_4_10" localSheetId="0">факт!#REF!</definedName>
    <definedName name="V_я_4_11" localSheetId="0">факт!#REF!</definedName>
    <definedName name="V_я_4_12" localSheetId="0">факт!#REF!</definedName>
    <definedName name="V_я_4_13" localSheetId="0">факт!#REF!</definedName>
    <definedName name="V_я_4_14" localSheetId="0">факт!#REF!</definedName>
    <definedName name="V_я_4_15" localSheetId="0">факт!#REF!</definedName>
    <definedName name="V_я_4_3" localSheetId="0">факт!#REF!</definedName>
    <definedName name="V_я_4_4" localSheetId="0">факт!#REF!</definedName>
    <definedName name="V_я_4_5" localSheetId="0">факт!#REF!</definedName>
    <definedName name="V_я_4_6" localSheetId="0">факт!#REF!</definedName>
    <definedName name="V_я_4_7" localSheetId="0">факт!#REF!</definedName>
    <definedName name="V_я_4_8" localSheetId="0">факт!#REF!</definedName>
    <definedName name="V_я_4_9" localSheetId="0">факт!#REF!</definedName>
    <definedName name="V_я_40_10" localSheetId="0">факт!#REF!</definedName>
    <definedName name="V_я_40_11" localSheetId="0">факт!#REF!</definedName>
    <definedName name="V_я_40_12" localSheetId="0">факт!#REF!</definedName>
    <definedName name="V_я_40_13" localSheetId="0">факт!#REF!</definedName>
    <definedName name="V_я_40_14" localSheetId="0">факт!#REF!</definedName>
    <definedName name="V_я_40_15" localSheetId="0">факт!#REF!</definedName>
    <definedName name="V_я_40_3" localSheetId="0">факт!#REF!</definedName>
    <definedName name="V_я_40_4" localSheetId="0">факт!#REF!</definedName>
    <definedName name="V_я_40_5" localSheetId="0">факт!#REF!</definedName>
    <definedName name="V_я_40_6" localSheetId="0">факт!#REF!</definedName>
    <definedName name="V_я_40_7" localSheetId="0">факт!#REF!</definedName>
    <definedName name="V_я_40_8" localSheetId="0">факт!#REF!</definedName>
    <definedName name="V_я_40_9" localSheetId="0">факт!#REF!</definedName>
    <definedName name="V_я_41_10" localSheetId="0">факт!#REF!</definedName>
    <definedName name="V_я_41_11" localSheetId="0">факт!#REF!</definedName>
    <definedName name="V_я_41_12" localSheetId="0">факт!#REF!</definedName>
    <definedName name="V_я_41_13" localSheetId="0">факт!#REF!</definedName>
    <definedName name="V_я_41_14" localSheetId="0">факт!#REF!</definedName>
    <definedName name="V_я_41_15" localSheetId="0">факт!#REF!</definedName>
    <definedName name="V_я_41_3" localSheetId="0">факт!#REF!</definedName>
    <definedName name="V_я_41_4" localSheetId="0">факт!#REF!</definedName>
    <definedName name="V_я_41_5" localSheetId="0">факт!#REF!</definedName>
    <definedName name="V_я_41_6" localSheetId="0">факт!#REF!</definedName>
    <definedName name="V_я_41_7" localSheetId="0">факт!#REF!</definedName>
    <definedName name="V_я_41_8" localSheetId="0">факт!#REF!</definedName>
    <definedName name="V_я_41_9" localSheetId="0">факт!#REF!</definedName>
    <definedName name="V_я_42_10" localSheetId="0">факт!#REF!</definedName>
    <definedName name="V_я_42_11" localSheetId="0">факт!#REF!</definedName>
    <definedName name="V_я_42_12" localSheetId="0">факт!#REF!</definedName>
    <definedName name="V_я_42_13" localSheetId="0">факт!#REF!</definedName>
    <definedName name="V_я_42_14" localSheetId="0">факт!#REF!</definedName>
    <definedName name="V_я_42_15" localSheetId="0">факт!#REF!</definedName>
    <definedName name="V_я_42_3" localSheetId="0">факт!#REF!</definedName>
    <definedName name="V_я_42_4" localSheetId="0">факт!#REF!</definedName>
    <definedName name="V_я_42_5" localSheetId="0">факт!#REF!</definedName>
    <definedName name="V_я_42_6" localSheetId="0">факт!#REF!</definedName>
    <definedName name="V_я_42_7" localSheetId="0">факт!#REF!</definedName>
    <definedName name="V_я_42_8" localSheetId="0">факт!#REF!</definedName>
    <definedName name="V_я_42_9" localSheetId="0">факт!#REF!</definedName>
    <definedName name="V_я_43_10" localSheetId="0">факт!#REF!</definedName>
    <definedName name="V_я_43_11" localSheetId="0">факт!#REF!</definedName>
    <definedName name="V_я_43_12" localSheetId="0">факт!#REF!</definedName>
    <definedName name="V_я_43_13" localSheetId="0">факт!#REF!</definedName>
    <definedName name="V_я_43_14" localSheetId="0">факт!#REF!</definedName>
    <definedName name="V_я_43_15" localSheetId="0">факт!#REF!</definedName>
    <definedName name="V_я_43_3" localSheetId="0">факт!#REF!</definedName>
    <definedName name="V_я_43_4" localSheetId="0">факт!#REF!</definedName>
    <definedName name="V_я_43_5" localSheetId="0">факт!#REF!</definedName>
    <definedName name="V_я_43_6" localSheetId="0">факт!#REF!</definedName>
    <definedName name="V_я_43_7" localSheetId="0">факт!#REF!</definedName>
    <definedName name="V_я_43_8" localSheetId="0">факт!#REF!</definedName>
    <definedName name="V_я_43_9" localSheetId="0">факт!#REF!</definedName>
    <definedName name="V_я_44_10" localSheetId="0">факт!#REF!</definedName>
    <definedName name="V_я_44_11" localSheetId="0">факт!#REF!</definedName>
    <definedName name="V_я_44_12" localSheetId="0">факт!#REF!</definedName>
    <definedName name="V_я_44_13" localSheetId="0">факт!#REF!</definedName>
    <definedName name="V_я_44_14" localSheetId="0">факт!#REF!</definedName>
    <definedName name="V_я_44_15" localSheetId="0">факт!#REF!</definedName>
    <definedName name="V_я_44_3" localSheetId="0">факт!#REF!</definedName>
    <definedName name="V_я_44_4" localSheetId="0">факт!#REF!</definedName>
    <definedName name="V_я_44_5" localSheetId="0">факт!#REF!</definedName>
    <definedName name="V_я_44_6" localSheetId="0">факт!#REF!</definedName>
    <definedName name="V_я_44_7" localSheetId="0">факт!#REF!</definedName>
    <definedName name="V_я_44_8" localSheetId="0">факт!#REF!</definedName>
    <definedName name="V_я_44_9" localSheetId="0">факт!#REF!</definedName>
    <definedName name="V_я_45_10" localSheetId="0">факт!#REF!</definedName>
    <definedName name="V_я_45_11" localSheetId="0">факт!#REF!</definedName>
    <definedName name="V_я_45_12" localSheetId="0">факт!#REF!</definedName>
    <definedName name="V_я_45_13" localSheetId="0">факт!#REF!</definedName>
    <definedName name="V_я_45_14" localSheetId="0">факт!#REF!</definedName>
    <definedName name="V_я_45_15" localSheetId="0">факт!#REF!</definedName>
    <definedName name="V_я_45_3" localSheetId="0">факт!#REF!</definedName>
    <definedName name="V_я_45_4" localSheetId="0">факт!#REF!</definedName>
    <definedName name="V_я_45_5" localSheetId="0">факт!#REF!</definedName>
    <definedName name="V_я_45_6" localSheetId="0">факт!#REF!</definedName>
    <definedName name="V_я_45_7" localSheetId="0">факт!#REF!</definedName>
    <definedName name="V_я_45_8" localSheetId="0">факт!#REF!</definedName>
    <definedName name="V_я_45_9" localSheetId="0">факт!#REF!</definedName>
    <definedName name="V_я_46_10" localSheetId="0">факт!#REF!</definedName>
    <definedName name="V_я_46_11" localSheetId="0">факт!#REF!</definedName>
    <definedName name="V_я_46_12" localSheetId="0">факт!#REF!</definedName>
    <definedName name="V_я_46_13" localSheetId="0">факт!#REF!</definedName>
    <definedName name="V_я_46_14" localSheetId="0">факт!#REF!</definedName>
    <definedName name="V_я_46_15" localSheetId="0">факт!#REF!</definedName>
    <definedName name="V_я_46_3" localSheetId="0">факт!#REF!</definedName>
    <definedName name="V_я_46_4" localSheetId="0">факт!#REF!</definedName>
    <definedName name="V_я_46_5" localSheetId="0">факт!#REF!</definedName>
    <definedName name="V_я_46_6" localSheetId="0">факт!#REF!</definedName>
    <definedName name="V_я_46_7" localSheetId="0">факт!#REF!</definedName>
    <definedName name="V_я_46_8" localSheetId="0">факт!#REF!</definedName>
    <definedName name="V_я_46_9" localSheetId="0">факт!#REF!</definedName>
    <definedName name="V_я_47_10" localSheetId="0">факт!#REF!</definedName>
    <definedName name="V_я_47_11" localSheetId="0">факт!#REF!</definedName>
    <definedName name="V_я_47_12" localSheetId="0">факт!#REF!</definedName>
    <definedName name="V_я_47_13" localSheetId="0">факт!#REF!</definedName>
    <definedName name="V_я_47_14" localSheetId="0">факт!#REF!</definedName>
    <definedName name="V_я_47_15" localSheetId="0">факт!#REF!</definedName>
    <definedName name="V_я_47_3" localSheetId="0">факт!#REF!</definedName>
    <definedName name="V_я_47_4" localSheetId="0">факт!#REF!</definedName>
    <definedName name="V_я_47_5" localSheetId="0">факт!#REF!</definedName>
    <definedName name="V_я_47_6" localSheetId="0">факт!#REF!</definedName>
    <definedName name="V_я_47_7" localSheetId="0">факт!#REF!</definedName>
    <definedName name="V_я_47_8" localSheetId="0">факт!#REF!</definedName>
    <definedName name="V_я_47_9" localSheetId="0">факт!#REF!</definedName>
    <definedName name="V_я_48_10" localSheetId="0">факт!#REF!</definedName>
    <definedName name="V_я_48_11" localSheetId="0">факт!#REF!</definedName>
    <definedName name="V_я_48_12" localSheetId="0">факт!#REF!</definedName>
    <definedName name="V_я_48_13" localSheetId="0">факт!#REF!</definedName>
    <definedName name="V_я_48_14" localSheetId="0">факт!#REF!</definedName>
    <definedName name="V_я_48_15" localSheetId="0">факт!#REF!</definedName>
    <definedName name="V_я_48_3" localSheetId="0">факт!#REF!</definedName>
    <definedName name="V_я_48_4" localSheetId="0">факт!#REF!</definedName>
    <definedName name="V_я_48_5" localSheetId="0">факт!#REF!</definedName>
    <definedName name="V_я_48_6" localSheetId="0">факт!#REF!</definedName>
    <definedName name="V_я_48_7" localSheetId="0">факт!#REF!</definedName>
    <definedName name="V_я_48_8" localSheetId="0">факт!#REF!</definedName>
    <definedName name="V_я_48_9" localSheetId="0">факт!#REF!</definedName>
    <definedName name="V_я_49_10" localSheetId="0">факт!#REF!</definedName>
    <definedName name="V_я_49_11" localSheetId="0">факт!#REF!</definedName>
    <definedName name="V_я_49_12" localSheetId="0">факт!#REF!</definedName>
    <definedName name="V_я_49_13" localSheetId="0">факт!#REF!</definedName>
    <definedName name="V_я_49_14" localSheetId="0">факт!#REF!</definedName>
    <definedName name="V_я_49_15" localSheetId="0">факт!#REF!</definedName>
    <definedName name="V_я_49_3" localSheetId="0">факт!#REF!</definedName>
    <definedName name="V_я_49_4" localSheetId="0">факт!#REF!</definedName>
    <definedName name="V_я_49_5" localSheetId="0">факт!#REF!</definedName>
    <definedName name="V_я_49_6" localSheetId="0">факт!#REF!</definedName>
    <definedName name="V_я_49_7" localSheetId="0">факт!#REF!</definedName>
    <definedName name="V_я_49_8" localSheetId="0">факт!#REF!</definedName>
    <definedName name="V_я_49_9" localSheetId="0">факт!#REF!</definedName>
    <definedName name="V_я_5_10" localSheetId="0">факт!#REF!</definedName>
    <definedName name="V_я_5_11" localSheetId="0">факт!#REF!</definedName>
    <definedName name="V_я_5_12" localSheetId="0">факт!#REF!</definedName>
    <definedName name="V_я_5_13" localSheetId="0">факт!#REF!</definedName>
    <definedName name="V_я_5_14" localSheetId="0">факт!#REF!</definedName>
    <definedName name="V_я_5_15" localSheetId="0">факт!#REF!</definedName>
    <definedName name="V_я_50_10" localSheetId="0">факт!#REF!</definedName>
    <definedName name="V_я_50_11" localSheetId="0">факт!#REF!</definedName>
    <definedName name="V_я_50_12" localSheetId="0">факт!#REF!</definedName>
    <definedName name="V_я_50_13" localSheetId="0">факт!#REF!</definedName>
    <definedName name="V_я_50_14" localSheetId="0">факт!#REF!</definedName>
    <definedName name="V_я_50_15" localSheetId="0">факт!#REF!</definedName>
    <definedName name="V_я_50_3" localSheetId="0">факт!#REF!</definedName>
    <definedName name="V_я_50_4" localSheetId="0">факт!#REF!</definedName>
    <definedName name="V_я_50_5" localSheetId="0">факт!#REF!</definedName>
    <definedName name="V_я_50_6" localSheetId="0">факт!#REF!</definedName>
    <definedName name="V_я_50_7" localSheetId="0">факт!#REF!</definedName>
    <definedName name="V_я_50_8" localSheetId="0">факт!#REF!</definedName>
    <definedName name="V_я_50_9" localSheetId="0">факт!#REF!</definedName>
    <definedName name="V_я_51_10" localSheetId="0">факт!#REF!</definedName>
    <definedName name="V_я_51_11" localSheetId="0">факт!#REF!</definedName>
    <definedName name="V_я_51_12" localSheetId="0">факт!#REF!</definedName>
    <definedName name="V_я_51_13" localSheetId="0">факт!#REF!</definedName>
    <definedName name="V_я_51_14" localSheetId="0">факт!#REF!</definedName>
    <definedName name="V_я_51_15" localSheetId="0">факт!#REF!</definedName>
    <definedName name="V_я_51_3" localSheetId="0">факт!#REF!</definedName>
    <definedName name="V_я_51_4" localSheetId="0">факт!#REF!</definedName>
    <definedName name="V_я_51_5" localSheetId="0">факт!#REF!</definedName>
    <definedName name="V_я_51_6" localSheetId="0">факт!#REF!</definedName>
    <definedName name="V_я_51_7" localSheetId="0">факт!#REF!</definedName>
    <definedName name="V_я_51_8" localSheetId="0">факт!#REF!</definedName>
    <definedName name="V_я_51_9" localSheetId="0">факт!#REF!</definedName>
    <definedName name="V_я_52_10" localSheetId="0">факт!#REF!</definedName>
    <definedName name="V_я_52_11" localSheetId="0">факт!#REF!</definedName>
    <definedName name="V_я_52_12" localSheetId="0">факт!#REF!</definedName>
    <definedName name="V_я_52_13" localSheetId="0">факт!#REF!</definedName>
    <definedName name="V_я_52_14" localSheetId="0">факт!#REF!</definedName>
    <definedName name="V_я_52_15" localSheetId="0">факт!#REF!</definedName>
    <definedName name="V_я_52_3" localSheetId="0">факт!#REF!</definedName>
    <definedName name="V_я_52_4" localSheetId="0">факт!#REF!</definedName>
    <definedName name="V_я_52_5" localSheetId="0">факт!#REF!</definedName>
    <definedName name="V_я_52_6" localSheetId="0">факт!#REF!</definedName>
    <definedName name="V_я_52_7" localSheetId="0">факт!#REF!</definedName>
    <definedName name="V_я_52_8" localSheetId="0">факт!#REF!</definedName>
    <definedName name="V_я_52_9" localSheetId="0">факт!#REF!</definedName>
    <definedName name="V_я_53_10" localSheetId="0">факт!#REF!</definedName>
    <definedName name="V_я_53_11" localSheetId="0">факт!#REF!</definedName>
    <definedName name="V_я_53_12" localSheetId="0">факт!#REF!</definedName>
    <definedName name="V_я_53_13" localSheetId="0">факт!#REF!</definedName>
    <definedName name="V_я_53_14" localSheetId="0">факт!#REF!</definedName>
    <definedName name="V_я_53_15" localSheetId="0">факт!#REF!</definedName>
    <definedName name="V_я_53_3" localSheetId="0">факт!#REF!</definedName>
    <definedName name="V_я_53_4" localSheetId="0">факт!#REF!</definedName>
    <definedName name="V_я_53_5" localSheetId="0">факт!#REF!</definedName>
    <definedName name="V_я_53_6" localSheetId="0">факт!#REF!</definedName>
    <definedName name="V_я_53_7" localSheetId="0">факт!#REF!</definedName>
    <definedName name="V_я_53_8" localSheetId="0">факт!#REF!</definedName>
    <definedName name="V_я_53_9" localSheetId="0">факт!#REF!</definedName>
    <definedName name="V_я_54_10" localSheetId="0">факт!#REF!</definedName>
    <definedName name="V_я_54_11" localSheetId="0">факт!#REF!</definedName>
    <definedName name="V_я_54_12" localSheetId="0">факт!#REF!</definedName>
    <definedName name="V_я_54_13" localSheetId="0">факт!#REF!</definedName>
    <definedName name="V_я_54_14" localSheetId="0">факт!#REF!</definedName>
    <definedName name="V_я_54_15" localSheetId="0">факт!#REF!</definedName>
    <definedName name="V_я_54_3" localSheetId="0">факт!#REF!</definedName>
    <definedName name="V_я_54_4" localSheetId="0">факт!#REF!</definedName>
    <definedName name="V_я_54_5" localSheetId="0">факт!#REF!</definedName>
    <definedName name="V_я_54_6" localSheetId="0">факт!#REF!</definedName>
    <definedName name="V_я_54_7" localSheetId="0">факт!#REF!</definedName>
    <definedName name="V_я_54_8" localSheetId="0">факт!#REF!</definedName>
    <definedName name="V_я_54_9" localSheetId="0">факт!#REF!</definedName>
    <definedName name="V_я_55_10" localSheetId="0">факт!#REF!</definedName>
    <definedName name="V_я_55_11" localSheetId="0">факт!#REF!</definedName>
    <definedName name="V_я_55_12" localSheetId="0">факт!#REF!</definedName>
    <definedName name="V_я_55_13" localSheetId="0">факт!#REF!</definedName>
    <definedName name="V_я_55_14" localSheetId="0">факт!#REF!</definedName>
    <definedName name="V_я_55_15" localSheetId="0">факт!#REF!</definedName>
    <definedName name="V_я_55_3" localSheetId="0">факт!#REF!</definedName>
    <definedName name="V_я_55_4" localSheetId="0">факт!#REF!</definedName>
    <definedName name="V_я_55_5" localSheetId="0">факт!#REF!</definedName>
    <definedName name="V_я_55_6" localSheetId="0">факт!#REF!</definedName>
    <definedName name="V_я_55_7" localSheetId="0">факт!#REF!</definedName>
    <definedName name="V_я_55_8" localSheetId="0">факт!#REF!</definedName>
    <definedName name="V_я_55_9" localSheetId="0">факт!#REF!</definedName>
    <definedName name="V_я_56_10" localSheetId="0">факт!#REF!</definedName>
    <definedName name="V_я_56_11" localSheetId="0">факт!#REF!</definedName>
    <definedName name="V_я_56_12" localSheetId="0">факт!#REF!</definedName>
    <definedName name="V_я_56_13" localSheetId="0">факт!#REF!</definedName>
    <definedName name="V_я_56_14" localSheetId="0">факт!#REF!</definedName>
    <definedName name="V_я_56_15" localSheetId="0">факт!#REF!</definedName>
    <definedName name="V_я_56_3" localSheetId="0">факт!#REF!</definedName>
    <definedName name="V_я_56_4" localSheetId="0">факт!#REF!</definedName>
    <definedName name="V_я_56_5" localSheetId="0">факт!#REF!</definedName>
    <definedName name="V_я_56_6" localSheetId="0">факт!#REF!</definedName>
    <definedName name="V_я_56_7" localSheetId="0">факт!#REF!</definedName>
    <definedName name="V_я_56_8" localSheetId="0">факт!#REF!</definedName>
    <definedName name="V_я_56_9" localSheetId="0">факт!#REF!</definedName>
    <definedName name="V_я_57_10" localSheetId="0">факт!#REF!</definedName>
    <definedName name="V_я_57_11" localSheetId="0">факт!#REF!</definedName>
    <definedName name="V_я_57_12" localSheetId="0">факт!#REF!</definedName>
    <definedName name="V_я_57_13" localSheetId="0">факт!#REF!</definedName>
    <definedName name="V_я_57_14" localSheetId="0">факт!#REF!</definedName>
    <definedName name="V_я_57_15" localSheetId="0">факт!#REF!</definedName>
    <definedName name="V_я_57_3" localSheetId="0">факт!#REF!</definedName>
    <definedName name="V_я_57_4" localSheetId="0">факт!#REF!</definedName>
    <definedName name="V_я_57_5" localSheetId="0">факт!#REF!</definedName>
    <definedName name="V_я_57_6" localSheetId="0">факт!#REF!</definedName>
    <definedName name="V_я_57_7" localSheetId="0">факт!#REF!</definedName>
    <definedName name="V_я_57_8" localSheetId="0">факт!#REF!</definedName>
    <definedName name="V_я_57_9" localSheetId="0">факт!#REF!</definedName>
    <definedName name="V_я_58_10" localSheetId="0">факт!#REF!</definedName>
    <definedName name="V_я_58_11" localSheetId="0">факт!#REF!</definedName>
    <definedName name="V_я_58_12" localSheetId="0">факт!#REF!</definedName>
    <definedName name="V_я_58_13" localSheetId="0">факт!#REF!</definedName>
    <definedName name="V_я_58_14" localSheetId="0">факт!#REF!</definedName>
    <definedName name="V_я_58_15" localSheetId="0">факт!#REF!</definedName>
    <definedName name="V_я_58_3" localSheetId="0">факт!#REF!</definedName>
    <definedName name="V_я_58_4" localSheetId="0">факт!#REF!</definedName>
    <definedName name="V_я_58_5" localSheetId="0">факт!#REF!</definedName>
    <definedName name="V_я_58_6" localSheetId="0">факт!#REF!</definedName>
    <definedName name="V_я_58_7" localSheetId="0">факт!#REF!</definedName>
    <definedName name="V_я_58_8" localSheetId="0">факт!#REF!</definedName>
    <definedName name="V_я_58_9" localSheetId="0">факт!#REF!</definedName>
    <definedName name="V_я_59_10" localSheetId="0">факт!#REF!</definedName>
    <definedName name="V_я_59_11" localSheetId="0">факт!#REF!</definedName>
    <definedName name="V_я_59_12" localSheetId="0">факт!#REF!</definedName>
    <definedName name="V_я_59_13" localSheetId="0">факт!#REF!</definedName>
    <definedName name="V_я_59_14" localSheetId="0">факт!#REF!</definedName>
    <definedName name="V_я_59_15" localSheetId="0">факт!#REF!</definedName>
    <definedName name="V_я_59_3" localSheetId="0">факт!#REF!</definedName>
    <definedName name="V_я_59_4" localSheetId="0">факт!#REF!</definedName>
    <definedName name="V_я_59_5" localSheetId="0">факт!#REF!</definedName>
    <definedName name="V_я_59_6" localSheetId="0">факт!#REF!</definedName>
    <definedName name="V_я_59_7" localSheetId="0">факт!#REF!</definedName>
    <definedName name="V_я_59_8" localSheetId="0">факт!#REF!</definedName>
    <definedName name="V_я_59_9" localSheetId="0">факт!#REF!</definedName>
    <definedName name="V_я_6_10" localSheetId="0">факт!#REF!</definedName>
    <definedName name="V_я_6_11" localSheetId="0">факт!#REF!</definedName>
    <definedName name="V_я_6_12" localSheetId="0">факт!#REF!</definedName>
    <definedName name="V_я_6_13" localSheetId="0">факт!#REF!</definedName>
    <definedName name="V_я_6_14" localSheetId="0">факт!#REF!</definedName>
    <definedName name="V_я_6_15" localSheetId="0">факт!#REF!</definedName>
    <definedName name="V_я_6_3" localSheetId="0">факт!#REF!</definedName>
    <definedName name="V_я_6_4" localSheetId="0">факт!#REF!</definedName>
    <definedName name="V_я_6_5" localSheetId="0">факт!#REF!</definedName>
    <definedName name="V_я_6_6" localSheetId="0">факт!#REF!</definedName>
    <definedName name="V_я_6_7" localSheetId="0">факт!#REF!</definedName>
    <definedName name="V_я_6_8" localSheetId="0">факт!#REF!</definedName>
    <definedName name="V_я_6_9" localSheetId="0">факт!#REF!</definedName>
    <definedName name="V_я_60_10" localSheetId="0">факт!#REF!</definedName>
    <definedName name="V_я_60_11" localSheetId="0">факт!#REF!</definedName>
    <definedName name="V_я_60_12" localSheetId="0">факт!#REF!</definedName>
    <definedName name="V_я_60_13" localSheetId="0">факт!#REF!</definedName>
    <definedName name="V_я_60_14" localSheetId="0">факт!#REF!</definedName>
    <definedName name="V_я_60_15" localSheetId="0">факт!#REF!</definedName>
    <definedName name="V_я_60_3" localSheetId="0">факт!#REF!</definedName>
    <definedName name="V_я_60_4" localSheetId="0">факт!#REF!</definedName>
    <definedName name="V_я_60_5" localSheetId="0">факт!#REF!</definedName>
    <definedName name="V_я_60_6" localSheetId="0">факт!#REF!</definedName>
    <definedName name="V_я_60_7" localSheetId="0">факт!#REF!</definedName>
    <definedName name="V_я_60_8" localSheetId="0">факт!#REF!</definedName>
    <definedName name="V_я_60_9" localSheetId="0">факт!#REF!</definedName>
    <definedName name="V_я_61_10" localSheetId="0">факт!#REF!</definedName>
    <definedName name="V_я_61_11" localSheetId="0">факт!#REF!</definedName>
    <definedName name="V_я_61_12" localSheetId="0">факт!#REF!</definedName>
    <definedName name="V_я_61_13" localSheetId="0">факт!#REF!</definedName>
    <definedName name="V_я_61_14" localSheetId="0">факт!#REF!</definedName>
    <definedName name="V_я_61_15" localSheetId="0">факт!#REF!</definedName>
    <definedName name="V_я_61_3" localSheetId="0">факт!#REF!</definedName>
    <definedName name="V_я_61_4" localSheetId="0">факт!#REF!</definedName>
    <definedName name="V_я_61_5" localSheetId="0">факт!#REF!</definedName>
    <definedName name="V_я_61_6" localSheetId="0">факт!#REF!</definedName>
    <definedName name="V_я_61_7" localSheetId="0">факт!#REF!</definedName>
    <definedName name="V_я_61_8" localSheetId="0">факт!#REF!</definedName>
    <definedName name="V_я_61_9" localSheetId="0">факт!#REF!</definedName>
    <definedName name="V_я_62_10" localSheetId="0">факт!#REF!</definedName>
    <definedName name="V_я_62_11" localSheetId="0">факт!#REF!</definedName>
    <definedName name="V_я_62_12" localSheetId="0">факт!#REF!</definedName>
    <definedName name="V_я_62_13" localSheetId="0">факт!#REF!</definedName>
    <definedName name="V_я_62_14" localSheetId="0">факт!#REF!</definedName>
    <definedName name="V_я_62_15" localSheetId="0">факт!#REF!</definedName>
    <definedName name="V_я_62_3" localSheetId="0">факт!#REF!</definedName>
    <definedName name="V_я_62_4" localSheetId="0">факт!#REF!</definedName>
    <definedName name="V_я_62_5" localSheetId="0">факт!#REF!</definedName>
    <definedName name="V_я_62_6" localSheetId="0">факт!#REF!</definedName>
    <definedName name="V_я_62_7" localSheetId="0">факт!#REF!</definedName>
    <definedName name="V_я_62_8" localSheetId="0">факт!#REF!</definedName>
    <definedName name="V_я_62_9" localSheetId="0">факт!#REF!</definedName>
    <definedName name="V_я_63_10" localSheetId="0">факт!#REF!</definedName>
    <definedName name="V_я_63_11" localSheetId="0">факт!#REF!</definedName>
    <definedName name="V_я_63_12" localSheetId="0">факт!#REF!</definedName>
    <definedName name="V_я_63_13" localSheetId="0">факт!#REF!</definedName>
    <definedName name="V_я_63_14" localSheetId="0">факт!#REF!</definedName>
    <definedName name="V_я_63_15" localSheetId="0">факт!#REF!</definedName>
    <definedName name="V_я_63_3" localSheetId="0">факт!#REF!</definedName>
    <definedName name="V_я_63_4" localSheetId="0">факт!#REF!</definedName>
    <definedName name="V_я_63_5" localSheetId="0">факт!#REF!</definedName>
    <definedName name="V_я_63_6" localSheetId="0">факт!#REF!</definedName>
    <definedName name="V_я_63_7" localSheetId="0">факт!#REF!</definedName>
    <definedName name="V_я_63_8" localSheetId="0">факт!#REF!</definedName>
    <definedName name="V_я_63_9" localSheetId="0">факт!#REF!</definedName>
    <definedName name="V_я_64_10" localSheetId="0">факт!#REF!</definedName>
    <definedName name="V_я_64_11" localSheetId="0">факт!#REF!</definedName>
    <definedName name="V_я_64_12" localSheetId="0">факт!#REF!</definedName>
    <definedName name="V_я_64_13" localSheetId="0">факт!#REF!</definedName>
    <definedName name="V_я_64_14" localSheetId="0">факт!#REF!</definedName>
    <definedName name="V_я_64_15" localSheetId="0">факт!#REF!</definedName>
    <definedName name="V_я_64_3" localSheetId="0">факт!#REF!</definedName>
    <definedName name="V_я_64_4" localSheetId="0">факт!#REF!</definedName>
    <definedName name="V_я_64_5" localSheetId="0">факт!#REF!</definedName>
    <definedName name="V_я_64_6" localSheetId="0">факт!#REF!</definedName>
    <definedName name="V_я_64_7" localSheetId="0">факт!#REF!</definedName>
    <definedName name="V_я_64_8" localSheetId="0">факт!#REF!</definedName>
    <definedName name="V_я_64_9" localSheetId="0">факт!#REF!</definedName>
    <definedName name="V_я_65_10" localSheetId="0">факт!#REF!</definedName>
    <definedName name="V_я_65_11" localSheetId="0">факт!#REF!</definedName>
    <definedName name="V_я_65_12" localSheetId="0">факт!#REF!</definedName>
    <definedName name="V_я_65_13" localSheetId="0">факт!#REF!</definedName>
    <definedName name="V_я_65_14" localSheetId="0">факт!#REF!</definedName>
    <definedName name="V_я_65_15" localSheetId="0">факт!#REF!</definedName>
    <definedName name="V_я_65_3" localSheetId="0">факт!#REF!</definedName>
    <definedName name="V_я_65_4" localSheetId="0">факт!#REF!</definedName>
    <definedName name="V_я_65_5" localSheetId="0">факт!#REF!</definedName>
    <definedName name="V_я_65_6" localSheetId="0">факт!#REF!</definedName>
    <definedName name="V_я_65_7" localSheetId="0">факт!#REF!</definedName>
    <definedName name="V_я_65_8" localSheetId="0">факт!#REF!</definedName>
    <definedName name="V_я_65_9" localSheetId="0">факт!#REF!</definedName>
    <definedName name="V_я_66_10" localSheetId="0">факт!#REF!</definedName>
    <definedName name="V_я_66_11" localSheetId="0">факт!#REF!</definedName>
    <definedName name="V_я_66_12" localSheetId="0">факт!#REF!</definedName>
    <definedName name="V_я_66_13" localSheetId="0">факт!#REF!</definedName>
    <definedName name="V_я_66_14" localSheetId="0">факт!#REF!</definedName>
    <definedName name="V_я_66_15" localSheetId="0">факт!#REF!</definedName>
    <definedName name="V_я_66_3" localSheetId="0">факт!#REF!</definedName>
    <definedName name="V_я_66_4" localSheetId="0">факт!#REF!</definedName>
    <definedName name="V_я_66_5" localSheetId="0">факт!#REF!</definedName>
    <definedName name="V_я_66_6" localSheetId="0">факт!#REF!</definedName>
    <definedName name="V_я_66_7" localSheetId="0">факт!#REF!</definedName>
    <definedName name="V_я_66_8" localSheetId="0">факт!#REF!</definedName>
    <definedName name="V_я_66_9" localSheetId="0">факт!#REF!</definedName>
    <definedName name="V_я_67_10" localSheetId="0">факт!#REF!</definedName>
    <definedName name="V_я_67_11" localSheetId="0">факт!#REF!</definedName>
    <definedName name="V_я_67_12" localSheetId="0">факт!#REF!</definedName>
    <definedName name="V_я_67_13" localSheetId="0">факт!#REF!</definedName>
    <definedName name="V_я_67_14" localSheetId="0">факт!#REF!</definedName>
    <definedName name="V_я_67_15" localSheetId="0">факт!#REF!</definedName>
    <definedName name="V_я_67_3" localSheetId="0">факт!#REF!</definedName>
    <definedName name="V_я_67_4" localSheetId="0">факт!#REF!</definedName>
    <definedName name="V_я_67_5" localSheetId="0">факт!#REF!</definedName>
    <definedName name="V_я_67_6" localSheetId="0">факт!#REF!</definedName>
    <definedName name="V_я_67_7" localSheetId="0">факт!#REF!</definedName>
    <definedName name="V_я_67_8" localSheetId="0">факт!#REF!</definedName>
    <definedName name="V_я_67_9" localSheetId="0">факт!#REF!</definedName>
    <definedName name="V_я_68_10" localSheetId="0">факт!#REF!</definedName>
    <definedName name="V_я_68_11" localSheetId="0">факт!#REF!</definedName>
    <definedName name="V_я_68_12" localSheetId="0">факт!#REF!</definedName>
    <definedName name="V_я_68_13" localSheetId="0">факт!#REF!</definedName>
    <definedName name="V_я_68_14" localSheetId="0">факт!#REF!</definedName>
    <definedName name="V_я_68_15" localSheetId="0">факт!#REF!</definedName>
    <definedName name="V_я_68_3" localSheetId="0">факт!#REF!</definedName>
    <definedName name="V_я_68_4" localSheetId="0">факт!#REF!</definedName>
    <definedName name="V_я_68_5" localSheetId="0">факт!#REF!</definedName>
    <definedName name="V_я_68_6" localSheetId="0">факт!#REF!</definedName>
    <definedName name="V_я_68_7" localSheetId="0">факт!#REF!</definedName>
    <definedName name="V_я_68_8" localSheetId="0">факт!#REF!</definedName>
    <definedName name="V_я_68_9" localSheetId="0">факт!#REF!</definedName>
    <definedName name="V_я_69_10" localSheetId="0">факт!#REF!</definedName>
    <definedName name="V_я_69_11" localSheetId="0">факт!#REF!</definedName>
    <definedName name="V_я_69_12" localSheetId="0">факт!#REF!</definedName>
    <definedName name="V_я_69_13" localSheetId="0">факт!#REF!</definedName>
    <definedName name="V_я_69_14" localSheetId="0">факт!#REF!</definedName>
    <definedName name="V_я_69_15" localSheetId="0">факт!#REF!</definedName>
    <definedName name="V_я_69_3" localSheetId="0">факт!#REF!</definedName>
    <definedName name="V_я_69_4" localSheetId="0">факт!#REF!</definedName>
    <definedName name="V_я_69_5" localSheetId="0">факт!#REF!</definedName>
    <definedName name="V_я_69_6" localSheetId="0">факт!#REF!</definedName>
    <definedName name="V_я_69_7" localSheetId="0">факт!#REF!</definedName>
    <definedName name="V_я_69_8" localSheetId="0">факт!#REF!</definedName>
    <definedName name="V_я_69_9" localSheetId="0">факт!#REF!</definedName>
    <definedName name="V_я_7_10" localSheetId="0">факт!#REF!</definedName>
    <definedName name="V_я_7_11" localSheetId="0">факт!#REF!</definedName>
    <definedName name="V_я_7_12" localSheetId="0">факт!#REF!</definedName>
    <definedName name="V_я_7_13" localSheetId="0">факт!#REF!</definedName>
    <definedName name="V_я_7_14" localSheetId="0">факт!#REF!</definedName>
    <definedName name="V_я_7_15" localSheetId="0">факт!#REF!</definedName>
    <definedName name="V_я_7_3" localSheetId="0">факт!#REF!</definedName>
    <definedName name="V_я_7_4" localSheetId="0">факт!#REF!</definedName>
    <definedName name="V_я_7_5" localSheetId="0">факт!#REF!</definedName>
    <definedName name="V_я_7_6" localSheetId="0">факт!#REF!</definedName>
    <definedName name="V_я_7_7" localSheetId="0">факт!#REF!</definedName>
    <definedName name="V_я_7_8" localSheetId="0">факт!#REF!</definedName>
    <definedName name="V_я_7_9" localSheetId="0">факт!#REF!</definedName>
    <definedName name="V_я_70_10" localSheetId="0">факт!#REF!</definedName>
    <definedName name="V_я_70_11" localSheetId="0">факт!#REF!</definedName>
    <definedName name="V_я_70_12" localSheetId="0">факт!#REF!</definedName>
    <definedName name="V_я_70_13" localSheetId="0">факт!#REF!</definedName>
    <definedName name="V_я_70_14" localSheetId="0">факт!#REF!</definedName>
    <definedName name="V_я_70_15" localSheetId="0">факт!#REF!</definedName>
    <definedName name="V_я_70_3" localSheetId="0">факт!#REF!</definedName>
    <definedName name="V_я_70_4" localSheetId="0">факт!#REF!</definedName>
    <definedName name="V_я_70_5" localSheetId="0">факт!#REF!</definedName>
    <definedName name="V_я_70_6" localSheetId="0">факт!#REF!</definedName>
    <definedName name="V_я_70_7" localSheetId="0">факт!#REF!</definedName>
    <definedName name="V_я_70_8" localSheetId="0">факт!#REF!</definedName>
    <definedName name="V_я_70_9" localSheetId="0">факт!#REF!</definedName>
    <definedName name="V_я_8_10" localSheetId="0">факт!#REF!</definedName>
    <definedName name="V_я_8_11" localSheetId="0">факт!#REF!</definedName>
    <definedName name="V_я_8_12" localSheetId="0">факт!#REF!</definedName>
    <definedName name="V_я_8_13" localSheetId="0">факт!#REF!</definedName>
    <definedName name="V_я_8_14" localSheetId="0">факт!#REF!</definedName>
    <definedName name="V_я_8_15" localSheetId="0">факт!#REF!</definedName>
    <definedName name="V_я_8_3" localSheetId="0">факт!#REF!</definedName>
    <definedName name="V_я_8_4" localSheetId="0">факт!#REF!</definedName>
    <definedName name="V_я_8_5" localSheetId="0">факт!#REF!</definedName>
    <definedName name="V_я_8_6" localSheetId="0">факт!#REF!</definedName>
    <definedName name="V_я_8_7" localSheetId="0">факт!#REF!</definedName>
    <definedName name="V_я_8_8" localSheetId="0">факт!#REF!</definedName>
    <definedName name="V_я_8_9" localSheetId="0">факт!#REF!</definedName>
    <definedName name="V_я_9_10" localSheetId="0">факт!#REF!</definedName>
    <definedName name="V_я_9_11" localSheetId="0">факт!#REF!</definedName>
    <definedName name="V_я_9_12" localSheetId="0">факт!#REF!</definedName>
    <definedName name="V_я_9_13" localSheetId="0">факт!#REF!</definedName>
    <definedName name="V_я_9_14" localSheetId="0">факт!#REF!</definedName>
    <definedName name="V_я_9_15" localSheetId="0">факт!#REF!</definedName>
    <definedName name="V_я_9_3" localSheetId="0">факт!#REF!</definedName>
    <definedName name="V_я_9_4" localSheetId="0">факт!#REF!</definedName>
    <definedName name="V_я_9_5" localSheetId="0">факт!#REF!</definedName>
    <definedName name="V_я_9_6" localSheetId="0">факт!#REF!</definedName>
    <definedName name="V_я_9_7" localSheetId="0">факт!#REF!</definedName>
    <definedName name="V_я_9_8" localSheetId="0">факт!#REF!</definedName>
    <definedName name="V_я_9_9" localSheetId="0">факт!#REF!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1" i="1" l="1"/>
  <c r="P71" i="1"/>
  <c r="O66" i="1"/>
  <c r="P66" i="1"/>
  <c r="O67" i="1"/>
  <c r="P67" i="1"/>
  <c r="O68" i="1"/>
  <c r="P68" i="1"/>
  <c r="O69" i="1"/>
  <c r="P69" i="1"/>
  <c r="O70" i="1"/>
  <c r="P70" i="1"/>
  <c r="P65" i="1"/>
  <c r="O65" i="1"/>
  <c r="H54" i="1"/>
  <c r="I54" i="1"/>
  <c r="G54" i="1"/>
  <c r="F54" i="1" s="1"/>
  <c r="I12" i="1"/>
  <c r="I10" i="1" s="1"/>
  <c r="I42" i="1"/>
  <c r="H42" i="1"/>
  <c r="E42" i="1"/>
  <c r="D42" i="1"/>
  <c r="I47" i="1"/>
  <c r="H47" i="1"/>
  <c r="E47" i="1"/>
  <c r="D47" i="1"/>
  <c r="X71" i="1" l="1"/>
  <c r="W71" i="1"/>
  <c r="V71" i="1"/>
  <c r="U71" i="1"/>
  <c r="T71" i="1"/>
  <c r="S71" i="1"/>
  <c r="R71" i="1"/>
  <c r="Q71" i="1"/>
  <c r="N71" i="1"/>
  <c r="M71" i="1"/>
  <c r="L71" i="1"/>
  <c r="K71" i="1"/>
  <c r="J71" i="1"/>
  <c r="I71" i="1"/>
  <c r="F71" i="1"/>
  <c r="E71" i="1"/>
  <c r="D71" i="1"/>
  <c r="C71" i="1"/>
  <c r="H70" i="1"/>
  <c r="G70" i="1"/>
  <c r="H69" i="1"/>
  <c r="B69" i="1" s="1"/>
  <c r="G69" i="1"/>
  <c r="H68" i="1"/>
  <c r="B68" i="1" s="1"/>
  <c r="G68" i="1"/>
  <c r="H67" i="1"/>
  <c r="B67" i="1" s="1"/>
  <c r="G67" i="1"/>
  <c r="H66" i="1"/>
  <c r="B66" i="1" s="1"/>
  <c r="G66" i="1"/>
  <c r="H65" i="1"/>
  <c r="B65" i="1" s="1"/>
  <c r="G65" i="1"/>
  <c r="H64" i="1"/>
  <c r="B64" i="1" s="1"/>
  <c r="G64" i="1"/>
  <c r="H63" i="1"/>
  <c r="B63" i="1" s="1"/>
  <c r="G63" i="1"/>
  <c r="H62" i="1"/>
  <c r="B62" i="1" s="1"/>
  <c r="G62" i="1"/>
  <c r="G53" i="1"/>
  <c r="G47" i="1" s="1"/>
  <c r="C53" i="1"/>
  <c r="F56" i="1"/>
  <c r="B56" i="1"/>
  <c r="F52" i="1"/>
  <c r="B52" i="1"/>
  <c r="F51" i="1"/>
  <c r="B51" i="1"/>
  <c r="F50" i="1"/>
  <c r="B50" i="1"/>
  <c r="F49" i="1"/>
  <c r="B49" i="1"/>
  <c r="F48" i="1"/>
  <c r="B48" i="1"/>
  <c r="G46" i="1"/>
  <c r="G42" i="1" s="1"/>
  <c r="C46" i="1"/>
  <c r="C42" i="1" s="1"/>
  <c r="F57" i="1"/>
  <c r="B57" i="1"/>
  <c r="F45" i="1"/>
  <c r="B45" i="1"/>
  <c r="F44" i="1"/>
  <c r="B44" i="1"/>
  <c r="F43" i="1"/>
  <c r="B43" i="1"/>
  <c r="G27" i="1"/>
  <c r="F27" i="1" s="1"/>
  <c r="C27" i="1"/>
  <c r="B27" i="1" s="1"/>
  <c r="G26" i="1"/>
  <c r="F26" i="1" s="1"/>
  <c r="C26" i="1"/>
  <c r="B26" i="1" s="1"/>
  <c r="G23" i="1"/>
  <c r="F23" i="1" s="1"/>
  <c r="C23" i="1"/>
  <c r="B23" i="1" s="1"/>
  <c r="G22" i="1"/>
  <c r="F22" i="1" s="1"/>
  <c r="C22" i="1"/>
  <c r="B22" i="1" s="1"/>
  <c r="G21" i="1"/>
  <c r="F21" i="1" s="1"/>
  <c r="C21" i="1"/>
  <c r="B21" i="1" s="1"/>
  <c r="H20" i="1"/>
  <c r="H12" i="1" s="1"/>
  <c r="H10" i="1" s="1"/>
  <c r="D20" i="1"/>
  <c r="C20" i="1" s="1"/>
  <c r="B20" i="1" s="1"/>
  <c r="B53" i="1" l="1"/>
  <c r="B47" i="1" s="1"/>
  <c r="C47" i="1"/>
  <c r="B46" i="1"/>
  <c r="F53" i="1"/>
  <c r="G20" i="1"/>
  <c r="G12" i="1" s="1"/>
  <c r="G10" i="1" s="1"/>
  <c r="F10" i="1" s="1"/>
  <c r="F42" i="1"/>
  <c r="B42" i="1"/>
  <c r="G71" i="1"/>
  <c r="B71" i="1"/>
  <c r="F47" i="1"/>
  <c r="F46" i="1"/>
  <c r="H71" i="1"/>
  <c r="F20" i="1" l="1"/>
  <c r="F12" i="1"/>
</calcChain>
</file>

<file path=xl/sharedStrings.xml><?xml version="1.0" encoding="utf-8"?>
<sst xmlns="http://schemas.openxmlformats.org/spreadsheetml/2006/main" count="138" uniqueCount="93">
  <si>
    <t>Отчёт получен 23.01.2026 08:16:40</t>
  </si>
  <si>
    <t>к Протоколу заседания №1</t>
  </si>
  <si>
    <t>Условия предоставления медицинской помощи</t>
  </si>
  <si>
    <t>2025 год</t>
  </si>
  <si>
    <t>Нарастающим итогом с начала года</t>
  </si>
  <si>
    <t>Объем медицинской помощи (вызов, посещения, обращения, случаи)</t>
  </si>
  <si>
    <t>Финансовое обеспечение, тыс.рублей</t>
  </si>
  <si>
    <t xml:space="preserve">Всего: 
</t>
  </si>
  <si>
    <t>в том числе (из графы 29)</t>
  </si>
  <si>
    <t xml:space="preserve">Всего:
</t>
  </si>
  <si>
    <t>в том числе (из графы 36)</t>
  </si>
  <si>
    <t>Всего: 
29=33+34</t>
  </si>
  <si>
    <t>на территории страхования</t>
  </si>
  <si>
    <t>в том числе:*</t>
  </si>
  <si>
    <t>за пределами территории страхования</t>
  </si>
  <si>
    <t>Всего:
36=40+41</t>
  </si>
  <si>
    <t>Всего, в том числе</t>
  </si>
  <si>
    <t>x</t>
  </si>
  <si>
    <t>Скорая медицинская помощь, всего</t>
  </si>
  <si>
    <t>Амбулаторно-поликлиническая помощь, всего, в том числе</t>
  </si>
  <si>
    <t>из них угубленная диспансеризация</t>
  </si>
  <si>
    <t>женщины</t>
  </si>
  <si>
    <t>мужчины</t>
  </si>
  <si>
    <t>Посещения по неотложной помощи</t>
  </si>
  <si>
    <t>Обращения по заболеваниям, всего</t>
  </si>
  <si>
    <t>Проведение отдельных диагностических (лабораторных) исследований, всего</t>
  </si>
  <si>
    <t>компьютерная томография</t>
  </si>
  <si>
    <t>магнитно-резонансная томография</t>
  </si>
  <si>
    <t>ультразвуковое исследование сердечно-сосудистой системы</t>
  </si>
  <si>
    <t>эндоскопические диагностические исследования</t>
  </si>
  <si>
    <t>с биопсией</t>
  </si>
  <si>
    <t>без биопсии</t>
  </si>
  <si>
    <t>молекулярно-биологическое исследования с целью выявления онкологических заболеваний</t>
  </si>
  <si>
    <t>патолого-анатомическое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</si>
  <si>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ПЭТ-КТ при онкологических заболеваниях</t>
  </si>
  <si>
    <t>ОФЭКТ/КТ</t>
  </si>
  <si>
    <t>прочие</t>
  </si>
  <si>
    <t>в том числе школа сахарного диабета</t>
  </si>
  <si>
    <t>с онкологическими заболеваниями</t>
  </si>
  <si>
    <t>с сердечно-сосудистыми заболеваниями</t>
  </si>
  <si>
    <t>с сахарным диабетом</t>
  </si>
  <si>
    <t>с неинфекционными заболеваниями застрахованных лиц, прошедших диспансерное наблюдение на рабочем месте и (или) в образовательной организации (из строки 16)</t>
  </si>
  <si>
    <t>Дневные стационары, всего, в том числе</t>
  </si>
  <si>
    <t>по профилю «онкология»</t>
  </si>
  <si>
    <t>экстракорпоральное оплодотворение</t>
  </si>
  <si>
    <t>по заболеванию вирусным гепатитом С</t>
  </si>
  <si>
    <t>иные профили</t>
  </si>
  <si>
    <t>Стационарная медицинская помощь, всего, в том числе</t>
  </si>
  <si>
    <t>стентирование для больных с инфарктом миокарда</t>
  </si>
  <si>
    <t>имплантация частотно-адаптированного кардиостимулятора взрослым</t>
  </si>
  <si>
    <t>эндоваскулярная деструкция дополнительных путей и аритмогенных зон сердца</t>
  </si>
  <si>
    <t>стентирование или эндартерэктомия</t>
  </si>
  <si>
    <t>иные профили, всего, из них:</t>
  </si>
  <si>
    <t>Наименование МО</t>
  </si>
  <si>
    <t>ВСЕГО</t>
  </si>
  <si>
    <t>Круглосуточный стационар (КС)</t>
  </si>
  <si>
    <t>Дневной стационар (ДС)</t>
  </si>
  <si>
    <t>АПП всего</t>
  </si>
  <si>
    <t>АПП. По обращению по заболеваемости</t>
  </si>
  <si>
    <t>АПП. Отдельные диагностические лабораторные исследования</t>
  </si>
  <si>
    <t>АПП. Неотложная медицинская помощь</t>
  </si>
  <si>
    <t xml:space="preserve">объем </t>
  </si>
  <si>
    <t>сумма (руб.)</t>
  </si>
  <si>
    <t>ГБУЗ РТ «Каа-Хемская ЦКБ»</t>
  </si>
  <si>
    <t>ГБУЗ РТ «Кызылская ЦКБ»</t>
  </si>
  <si>
    <t>ГБУЗ РТ «Улуг-Хемский ММЦ им. А.Т.Балгана»</t>
  </si>
  <si>
    <t>ГБУЗ РТ «Республиканская больница № 1»</t>
  </si>
  <si>
    <t>Проведение профилактических медицинских осмотров</t>
  </si>
  <si>
    <t>Проведение диспансеризации, всего</t>
  </si>
  <si>
    <t>Проведение диспансеризации для оценки репродуктивного здоровья женщин и мужчин</t>
  </si>
  <si>
    <t>Посещения с иными целями, всего</t>
  </si>
  <si>
    <t>Посещения с профилактическими целями центров здоровья</t>
  </si>
  <si>
    <t>Школа для больных с хроническими заболеваниями</t>
  </si>
  <si>
    <t>Диспансерное наблюдение всего, из них</t>
  </si>
  <si>
    <t>Медицинская реабилитация, всего в том числе</t>
  </si>
  <si>
    <t>в амбулаторных условиях</t>
  </si>
  <si>
    <t>в условиях круглосуточного стационара</t>
  </si>
  <si>
    <t>в условиях дневного стационара</t>
  </si>
  <si>
    <t xml:space="preserve">в том числе: </t>
  </si>
  <si>
    <t>в том числе:</t>
  </si>
  <si>
    <t>* к счетам за декабрь 2025 года</t>
  </si>
  <si>
    <t>ГБУЗ РТ «Барун-Хемчикский ММЦ»</t>
  </si>
  <si>
    <t>ГБУЗ РТ «Инфекционная больница»</t>
  </si>
  <si>
    <t>ГБУЗ РТ «Республиканская больница №2»</t>
  </si>
  <si>
    <t>ГБУЗ РТ «Республиканская детская больница»</t>
  </si>
  <si>
    <t>ГБУЗ РТ «Республиканский кожно-венерологический диспансер»</t>
  </si>
  <si>
    <t>Приложение №1</t>
  </si>
  <si>
    <t>АПП. Посещения с иными целями</t>
  </si>
  <si>
    <t>в том числе разовые посещения по заболеваемости</t>
  </si>
  <si>
    <t>в том числе иные посещения</t>
  </si>
  <si>
    <t>в том числе посещения мобильных бригад</t>
  </si>
  <si>
    <t>в том числе посещения центра здоровья (дети)</t>
  </si>
  <si>
    <t>Объемы и финансовое обеспечение медицинской помощи по территориальной программе ОМС Республики Тыва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</si>
</sst>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0.0"/>
    <numFmt numFmtId="165" formatCode="0.0"/>
    <numFmt numFmtId="166" formatCode="###\ ###\ ###\ ##0"/>
  </numFmts>
  <fonts count="9" x14ac:knownFonts="1">
    <font>
      <sz val="11"/>
      <name val="Calibri"/>
      <family val="2"/>
      <charset val="204"/>
    </font>
    <font>
      <sz val="11"/>
      <color rgb="FF1F497D"/>
      <name val="Calibri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164" fontId="3" fillId="2" borderId="19" xfId="0" applyNumberFormat="1" applyFont="1" applyFill="1" applyBorder="1" applyAlignment="1">
      <alignment horizontal="righ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164" fontId="3" fillId="2" borderId="2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5" fillId="2" borderId="18" xfId="0" applyNumberFormat="1" applyFont="1" applyFill="1" applyBorder="1" applyAlignment="1">
      <alignment horizontal="right" vertical="center" wrapText="1"/>
    </xf>
    <xf numFmtId="166" fontId="5" fillId="2" borderId="19" xfId="0" applyNumberFormat="1" applyFont="1" applyFill="1" applyBorder="1" applyAlignment="1">
      <alignment horizontal="right" vertical="center" wrapText="1"/>
    </xf>
    <xf numFmtId="164" fontId="5" fillId="2" borderId="19" xfId="0" applyNumberFormat="1" applyFont="1" applyFill="1" applyBorder="1" applyAlignment="1">
      <alignment horizontal="right" vertical="center" wrapText="1"/>
    </xf>
    <xf numFmtId="164" fontId="5" fillId="2" borderId="20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166" fontId="3" fillId="2" borderId="18" xfId="0" applyNumberFormat="1" applyFont="1" applyFill="1" applyBorder="1" applyAlignment="1">
      <alignment horizontal="right" vertical="center" wrapText="1"/>
    </xf>
    <xf numFmtId="166" fontId="3" fillId="2" borderId="19" xfId="0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3" fillId="2" borderId="22" xfId="0" applyNumberFormat="1" applyFont="1" applyFill="1" applyBorder="1" applyAlignment="1">
      <alignment horizontal="right" vertical="center" wrapText="1"/>
    </xf>
    <xf numFmtId="166" fontId="3" fillId="2" borderId="23" xfId="0" applyNumberFormat="1" applyFont="1" applyFill="1" applyBorder="1" applyAlignment="1">
      <alignment horizontal="right" vertical="center" wrapText="1"/>
    </xf>
    <xf numFmtId="164" fontId="3" fillId="2" borderId="23" xfId="0" applyNumberFormat="1" applyFont="1" applyFill="1" applyBorder="1" applyAlignment="1">
      <alignment horizontal="right" vertical="center" wrapText="1"/>
    </xf>
    <xf numFmtId="164" fontId="3" fillId="2" borderId="24" xfId="0" applyNumberFormat="1" applyFont="1" applyFill="1" applyBorder="1" applyAlignment="1">
      <alignment horizontal="right" vertical="center" wrapText="1"/>
    </xf>
    <xf numFmtId="0" fontId="7" fillId="3" borderId="27" xfId="0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wrapText="1"/>
    </xf>
    <xf numFmtId="4" fontId="7" fillId="0" borderId="16" xfId="0" applyNumberFormat="1" applyFont="1" applyBorder="1"/>
    <xf numFmtId="0" fontId="7" fillId="0" borderId="16" xfId="0" applyFont="1" applyBorder="1"/>
    <xf numFmtId="3" fontId="7" fillId="0" borderId="16" xfId="0" applyNumberFormat="1" applyFont="1" applyBorder="1"/>
    <xf numFmtId="0" fontId="6" fillId="0" borderId="16" xfId="0" applyFont="1" applyBorder="1"/>
    <xf numFmtId="4" fontId="6" fillId="0" borderId="16" xfId="0" applyNumberFormat="1" applyFont="1" applyBorder="1"/>
    <xf numFmtId="4" fontId="6" fillId="0" borderId="17" xfId="0" applyNumberFormat="1" applyFont="1" applyBorder="1"/>
    <xf numFmtId="0" fontId="6" fillId="0" borderId="31" xfId="0" applyFont="1" applyBorder="1" applyAlignment="1">
      <alignment wrapText="1"/>
    </xf>
    <xf numFmtId="4" fontId="7" fillId="0" borderId="19" xfId="0" applyNumberFormat="1" applyFont="1" applyBorder="1"/>
    <xf numFmtId="0" fontId="7" fillId="0" borderId="19" xfId="0" applyFont="1" applyBorder="1"/>
    <xf numFmtId="3" fontId="7" fillId="0" borderId="19" xfId="0" applyNumberFormat="1" applyFont="1" applyBorder="1"/>
    <xf numFmtId="0" fontId="6" fillId="0" borderId="19" xfId="0" applyFont="1" applyBorder="1"/>
    <xf numFmtId="4" fontId="6" fillId="0" borderId="19" xfId="0" applyNumberFormat="1" applyFont="1" applyBorder="1"/>
    <xf numFmtId="4" fontId="6" fillId="0" borderId="21" xfId="0" applyNumberFormat="1" applyFont="1" applyBorder="1"/>
    <xf numFmtId="3" fontId="6" fillId="0" borderId="19" xfId="0" applyNumberFormat="1" applyFont="1" applyBorder="1"/>
    <xf numFmtId="0" fontId="7" fillId="0" borderId="29" xfId="0" applyFont="1" applyBorder="1" applyAlignment="1">
      <alignment wrapText="1"/>
    </xf>
    <xf numFmtId="4" fontId="7" fillId="0" borderId="23" xfId="0" applyNumberFormat="1" applyFont="1" applyBorder="1"/>
    <xf numFmtId="3" fontId="7" fillId="0" borderId="23" xfId="0" applyNumberFormat="1" applyFont="1" applyBorder="1"/>
    <xf numFmtId="4" fontId="7" fillId="0" borderId="24" xfId="0" applyNumberFormat="1" applyFont="1" applyBorder="1"/>
    <xf numFmtId="0" fontId="5" fillId="2" borderId="3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28" xfId="0" applyNumberFormat="1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BE25-C469-47CB-AB14-54AD896D9668}">
  <sheetPr>
    <pageSetUpPr fitToPage="1"/>
  </sheetPr>
  <dimension ref="A1:X71"/>
  <sheetViews>
    <sheetView showGridLines="0" tabSelected="1" topLeftCell="A2" workbookViewId="0">
      <selection activeCell="A5" sqref="A5"/>
    </sheetView>
  </sheetViews>
  <sheetFormatPr defaultColWidth="9.140625" defaultRowHeight="15" x14ac:dyDescent="0.25"/>
  <cols>
    <col min="1" max="1" width="34.140625" customWidth="1"/>
    <col min="2" max="2" width="10" customWidth="1"/>
    <col min="3" max="3" width="7.85546875" customWidth="1"/>
    <col min="4" max="4" width="9.140625" customWidth="1"/>
    <col min="5" max="5" width="7.7109375" customWidth="1"/>
    <col min="6" max="6" width="10.7109375" customWidth="1"/>
    <col min="7" max="7" width="10.140625" customWidth="1"/>
    <col min="8" max="8" width="8" customWidth="1"/>
    <col min="9" max="9" width="8.5703125" customWidth="1"/>
    <col min="10" max="10" width="7.5703125" customWidth="1"/>
    <col min="11" max="11" width="5.5703125" customWidth="1"/>
    <col min="12" max="12" width="7.85546875" customWidth="1"/>
    <col min="13" max="13" width="5.42578125" customWidth="1"/>
    <col min="14" max="14" width="7.85546875" customWidth="1"/>
    <col min="15" max="15" width="5" customWidth="1"/>
    <col min="16" max="16" width="8.28515625" customWidth="1"/>
    <col min="17" max="17" width="4.85546875" hidden="1" customWidth="1"/>
    <col min="18" max="18" width="6.5703125" hidden="1" customWidth="1"/>
    <col min="19" max="19" width="5" hidden="1" customWidth="1"/>
    <col min="20" max="20" width="7.42578125" hidden="1" customWidth="1"/>
    <col min="21" max="21" width="4.85546875" hidden="1" customWidth="1"/>
    <col min="22" max="22" width="8.7109375" hidden="1" customWidth="1"/>
    <col min="23" max="23" width="4.42578125" hidden="1" customWidth="1"/>
    <col min="24" max="24" width="6.7109375" hidden="1" customWidth="1"/>
  </cols>
  <sheetData>
    <row r="1" spans="1:12" hidden="1" x14ac:dyDescent="0.25">
      <c r="A1" s="1" t="s">
        <v>0</v>
      </c>
    </row>
    <row r="2" spans="1:12" ht="12.75" customHeight="1" x14ac:dyDescent="0.25">
      <c r="A2" s="2"/>
      <c r="G2" s="3" t="s">
        <v>86</v>
      </c>
    </row>
    <row r="3" spans="1:12" ht="23.25" customHeight="1" x14ac:dyDescent="0.25">
      <c r="A3" s="4"/>
      <c r="G3" s="5" t="s">
        <v>1</v>
      </c>
    </row>
    <row r="4" spans="1:12" ht="30" customHeight="1" x14ac:dyDescent="0.25">
      <c r="A4" s="65" t="s">
        <v>92</v>
      </c>
      <c r="B4" s="65"/>
      <c r="C4" s="65"/>
      <c r="D4" s="65"/>
      <c r="E4" s="65"/>
      <c r="F4" s="65"/>
      <c r="G4" s="65"/>
      <c r="H4" s="65"/>
      <c r="I4" s="65"/>
    </row>
    <row r="5" spans="1:12" ht="11.25" customHeight="1" thickBot="1" x14ac:dyDescent="0.3"/>
    <row r="6" spans="1:12" ht="12.75" customHeight="1" x14ac:dyDescent="0.25">
      <c r="A6" s="66" t="s">
        <v>2</v>
      </c>
      <c r="B6" s="69" t="s">
        <v>3</v>
      </c>
      <c r="C6" s="70" t="s">
        <v>4</v>
      </c>
      <c r="D6" s="70"/>
      <c r="E6" s="70" t="s">
        <v>4</v>
      </c>
      <c r="F6" s="70" t="s">
        <v>4</v>
      </c>
      <c r="G6" s="70" t="s">
        <v>4</v>
      </c>
      <c r="H6" s="70"/>
      <c r="I6" s="71" t="s">
        <v>4</v>
      </c>
    </row>
    <row r="7" spans="1:12" ht="21.75" customHeight="1" x14ac:dyDescent="0.25">
      <c r="A7" s="67"/>
      <c r="B7" s="72" t="s">
        <v>5</v>
      </c>
      <c r="C7" s="73" t="s">
        <v>5</v>
      </c>
      <c r="D7" s="73"/>
      <c r="E7" s="73" t="s">
        <v>5</v>
      </c>
      <c r="F7" s="74" t="s">
        <v>6</v>
      </c>
      <c r="G7" s="73" t="s">
        <v>6</v>
      </c>
      <c r="H7" s="73"/>
      <c r="I7" s="75" t="s">
        <v>6</v>
      </c>
    </row>
    <row r="8" spans="1:12" ht="15" customHeight="1" x14ac:dyDescent="0.25">
      <c r="A8" s="67"/>
      <c r="B8" s="76" t="s">
        <v>7</v>
      </c>
      <c r="C8" s="74" t="s">
        <v>78</v>
      </c>
      <c r="D8" s="73"/>
      <c r="E8" s="73" t="s">
        <v>8</v>
      </c>
      <c r="F8" s="78" t="s">
        <v>9</v>
      </c>
      <c r="G8" s="74" t="s">
        <v>79</v>
      </c>
      <c r="H8" s="73"/>
      <c r="I8" s="75" t="s">
        <v>10</v>
      </c>
    </row>
    <row r="9" spans="1:12" ht="41.25" customHeight="1" thickBot="1" x14ac:dyDescent="0.3">
      <c r="A9" s="68"/>
      <c r="B9" s="77" t="s">
        <v>11</v>
      </c>
      <c r="C9" s="58" t="s">
        <v>12</v>
      </c>
      <c r="D9" s="58" t="s">
        <v>13</v>
      </c>
      <c r="E9" s="58" t="s">
        <v>14</v>
      </c>
      <c r="F9" s="79" t="s">
        <v>15</v>
      </c>
      <c r="G9" s="58" t="s">
        <v>12</v>
      </c>
      <c r="H9" s="58" t="s">
        <v>13</v>
      </c>
      <c r="I9" s="59" t="s">
        <v>14</v>
      </c>
    </row>
    <row r="10" spans="1:12" ht="13.5" customHeight="1" x14ac:dyDescent="0.25">
      <c r="A10" s="54" t="s">
        <v>16</v>
      </c>
      <c r="B10" s="50" t="s">
        <v>17</v>
      </c>
      <c r="C10" s="51" t="s">
        <v>17</v>
      </c>
      <c r="D10" s="51" t="s">
        <v>17</v>
      </c>
      <c r="E10" s="51" t="s">
        <v>17</v>
      </c>
      <c r="F10" s="52">
        <f>G10+I10</f>
        <v>11595581.999999998</v>
      </c>
      <c r="G10" s="52">
        <f>G11+G12+G42+G47+G54</f>
        <v>11143340.399999999</v>
      </c>
      <c r="H10" s="52">
        <f>H11+H12+H42+H47+H54</f>
        <v>69505</v>
      </c>
      <c r="I10" s="53">
        <f>I11+I12+I42+I47+I54</f>
        <v>452241.6</v>
      </c>
      <c r="K10" s="9"/>
      <c r="L10" s="9"/>
    </row>
    <row r="11" spans="1:12" ht="12.75" customHeight="1" x14ac:dyDescent="0.25">
      <c r="A11" s="55" t="s">
        <v>18</v>
      </c>
      <c r="B11" s="10">
        <v>77919</v>
      </c>
      <c r="C11" s="11">
        <v>75225</v>
      </c>
      <c r="D11" s="11">
        <v>0</v>
      </c>
      <c r="E11" s="11">
        <v>2694</v>
      </c>
      <c r="F11" s="12">
        <v>698702.9</v>
      </c>
      <c r="G11" s="12">
        <v>684707.2</v>
      </c>
      <c r="H11" s="13">
        <v>0</v>
      </c>
      <c r="I11" s="14">
        <v>13995.7</v>
      </c>
    </row>
    <row r="12" spans="1:12" ht="20.25" customHeight="1" x14ac:dyDescent="0.25">
      <c r="A12" s="55" t="s">
        <v>19</v>
      </c>
      <c r="B12" s="17" t="s">
        <v>17</v>
      </c>
      <c r="C12" s="18" t="s">
        <v>17</v>
      </c>
      <c r="D12" s="18" t="s">
        <v>17</v>
      </c>
      <c r="E12" s="18" t="s">
        <v>17</v>
      </c>
      <c r="F12" s="12">
        <f>G12+I12</f>
        <v>4111642.0999999996</v>
      </c>
      <c r="G12" s="12">
        <f>G13+G14+G16+G19+G20+G21+G22+G23+G34+G36</f>
        <v>4073045.1999999997</v>
      </c>
      <c r="H12" s="12">
        <f>H13+H14+H16+H19+H20+H21+H22+H23+H34+H36</f>
        <v>2946.9999999999995</v>
      </c>
      <c r="I12" s="14">
        <f>I13+I14+I16+I19+I20+I21+I22+I23+I34+I36</f>
        <v>38596.9</v>
      </c>
    </row>
    <row r="13" spans="1:12" ht="21" customHeight="1" x14ac:dyDescent="0.25">
      <c r="A13" s="56" t="s">
        <v>67</v>
      </c>
      <c r="B13" s="15">
        <v>90444</v>
      </c>
      <c r="C13" s="16">
        <v>90432</v>
      </c>
      <c r="D13" s="16"/>
      <c r="E13" s="16">
        <v>12</v>
      </c>
      <c r="F13" s="6">
        <v>397789.9</v>
      </c>
      <c r="G13" s="6">
        <v>397764.3</v>
      </c>
      <c r="H13" s="7"/>
      <c r="I13" s="8">
        <v>25.6</v>
      </c>
    </row>
    <row r="14" spans="1:12" ht="13.5" customHeight="1" x14ac:dyDescent="0.25">
      <c r="A14" s="56" t="s">
        <v>68</v>
      </c>
      <c r="B14" s="15">
        <v>115056</v>
      </c>
      <c r="C14" s="16">
        <v>115045</v>
      </c>
      <c r="D14" s="16"/>
      <c r="E14" s="16">
        <v>11</v>
      </c>
      <c r="F14" s="6">
        <v>682435.5</v>
      </c>
      <c r="G14" s="6">
        <v>682400.7</v>
      </c>
      <c r="H14" s="7"/>
      <c r="I14" s="8">
        <v>34.799999999999997</v>
      </c>
    </row>
    <row r="15" spans="1:12" x14ac:dyDescent="0.25">
      <c r="A15" s="56" t="s">
        <v>20</v>
      </c>
      <c r="B15" s="15">
        <v>14829</v>
      </c>
      <c r="C15" s="16">
        <v>14829</v>
      </c>
      <c r="D15" s="16"/>
      <c r="E15" s="16">
        <v>0</v>
      </c>
      <c r="F15" s="6">
        <v>36202.5</v>
      </c>
      <c r="G15" s="6">
        <v>36202.5</v>
      </c>
      <c r="H15" s="7"/>
      <c r="I15" s="8">
        <v>0</v>
      </c>
    </row>
    <row r="16" spans="1:12" ht="23.25" customHeight="1" x14ac:dyDescent="0.25">
      <c r="A16" s="56" t="s">
        <v>69</v>
      </c>
      <c r="B16" s="15">
        <v>38418</v>
      </c>
      <c r="C16" s="16">
        <v>38417</v>
      </c>
      <c r="D16" s="16"/>
      <c r="E16" s="16">
        <v>1</v>
      </c>
      <c r="F16" s="6">
        <v>122208.9</v>
      </c>
      <c r="G16" s="6">
        <v>122208.1</v>
      </c>
      <c r="H16" s="7"/>
      <c r="I16" s="8">
        <v>0.8</v>
      </c>
    </row>
    <row r="17" spans="1:9" ht="15.75" customHeight="1" x14ac:dyDescent="0.25">
      <c r="A17" s="56" t="s">
        <v>21</v>
      </c>
      <c r="B17" s="15">
        <v>23001</v>
      </c>
      <c r="C17" s="16">
        <v>23001</v>
      </c>
      <c r="D17" s="16"/>
      <c r="E17" s="16">
        <v>0</v>
      </c>
      <c r="F17" s="6">
        <v>108487.4</v>
      </c>
      <c r="G17" s="6">
        <v>108487.4</v>
      </c>
      <c r="H17" s="7"/>
      <c r="I17" s="8">
        <v>0</v>
      </c>
    </row>
    <row r="18" spans="1:9" x14ac:dyDescent="0.25">
      <c r="A18" s="56" t="s">
        <v>22</v>
      </c>
      <c r="B18" s="15">
        <v>15417</v>
      </c>
      <c r="C18" s="16">
        <v>15416</v>
      </c>
      <c r="D18" s="16"/>
      <c r="E18" s="16">
        <v>1</v>
      </c>
      <c r="F18" s="6">
        <v>13721.5</v>
      </c>
      <c r="G18" s="6">
        <v>13720.7</v>
      </c>
      <c r="H18" s="7"/>
      <c r="I18" s="8">
        <v>0.8</v>
      </c>
    </row>
    <row r="19" spans="1:9" ht="25.5" customHeight="1" x14ac:dyDescent="0.25">
      <c r="A19" s="56" t="s">
        <v>71</v>
      </c>
      <c r="B19" s="15">
        <v>6791</v>
      </c>
      <c r="C19" s="16">
        <v>6608</v>
      </c>
      <c r="D19" s="16"/>
      <c r="E19" s="16">
        <v>183</v>
      </c>
      <c r="F19" s="6">
        <v>30922.1</v>
      </c>
      <c r="G19" s="6">
        <v>30712.400000000001</v>
      </c>
      <c r="H19" s="7"/>
      <c r="I19" s="8">
        <v>209.7</v>
      </c>
    </row>
    <row r="20" spans="1:9" ht="14.25" customHeight="1" x14ac:dyDescent="0.25">
      <c r="A20" s="56" t="s">
        <v>70</v>
      </c>
      <c r="B20" s="15">
        <f>C20+E20</f>
        <v>646775</v>
      </c>
      <c r="C20" s="16">
        <f>633880+D20</f>
        <v>636201</v>
      </c>
      <c r="D20" s="16">
        <f>261+367+1684+9</f>
        <v>2321</v>
      </c>
      <c r="E20" s="16">
        <v>10574</v>
      </c>
      <c r="F20" s="6">
        <f>G20+I20</f>
        <v>589618.69999999995</v>
      </c>
      <c r="G20" s="6">
        <f>577591.1+H20</f>
        <v>579099.79999999993</v>
      </c>
      <c r="H20" s="7">
        <f>89.3+109.7+1290.1+19.6</f>
        <v>1508.6999999999998</v>
      </c>
      <c r="I20" s="8">
        <v>10518.9</v>
      </c>
    </row>
    <row r="21" spans="1:9" ht="14.25" customHeight="1" x14ac:dyDescent="0.25">
      <c r="A21" s="56" t="s">
        <v>23</v>
      </c>
      <c r="B21" s="15">
        <f>C21+E21</f>
        <v>161272</v>
      </c>
      <c r="C21" s="16">
        <f>159194+D21</f>
        <v>159705</v>
      </c>
      <c r="D21" s="16">
        <v>511</v>
      </c>
      <c r="E21" s="16">
        <v>1567</v>
      </c>
      <c r="F21" s="6">
        <f>G21+I21</f>
        <v>301262.90000000002</v>
      </c>
      <c r="G21" s="6">
        <f>298153.8+H21</f>
        <v>299034.5</v>
      </c>
      <c r="H21" s="7">
        <v>880.7</v>
      </c>
      <c r="I21" s="8">
        <v>2228.4</v>
      </c>
    </row>
    <row r="22" spans="1:9" ht="14.25" customHeight="1" x14ac:dyDescent="0.25">
      <c r="A22" s="56" t="s">
        <v>24</v>
      </c>
      <c r="B22" s="15">
        <f>C22+E22</f>
        <v>369102</v>
      </c>
      <c r="C22" s="16">
        <f>364630+D22</f>
        <v>364761</v>
      </c>
      <c r="D22" s="16">
        <v>131</v>
      </c>
      <c r="E22" s="16">
        <v>4341</v>
      </c>
      <c r="F22" s="6">
        <f>G22+I22</f>
        <v>1418569.9</v>
      </c>
      <c r="G22" s="6">
        <f>1409690.9+H22</f>
        <v>1410199.7999999998</v>
      </c>
      <c r="H22" s="7">
        <v>508.9</v>
      </c>
      <c r="I22" s="8">
        <v>8370.1</v>
      </c>
    </row>
    <row r="23" spans="1:9" ht="30" customHeight="1" x14ac:dyDescent="0.25">
      <c r="A23" s="56" t="s">
        <v>25</v>
      </c>
      <c r="B23" s="15">
        <f>C23+E23</f>
        <v>67476</v>
      </c>
      <c r="C23" s="16">
        <f>66050+D23</f>
        <v>66081</v>
      </c>
      <c r="D23" s="16">
        <v>31</v>
      </c>
      <c r="E23" s="16">
        <v>1395</v>
      </c>
      <c r="F23" s="6">
        <f>G23+I23</f>
        <v>265374.09999999998</v>
      </c>
      <c r="G23" s="6">
        <f>248281.9+H23</f>
        <v>248330.6</v>
      </c>
      <c r="H23" s="7">
        <v>48.7</v>
      </c>
      <c r="I23" s="8">
        <v>17043.5</v>
      </c>
    </row>
    <row r="24" spans="1:9" x14ac:dyDescent="0.25">
      <c r="A24" s="56" t="s">
        <v>26</v>
      </c>
      <c r="B24" s="15">
        <v>17508</v>
      </c>
      <c r="C24" s="16">
        <v>17316</v>
      </c>
      <c r="D24" s="16"/>
      <c r="E24" s="16">
        <v>192</v>
      </c>
      <c r="F24" s="6">
        <v>101585.7</v>
      </c>
      <c r="G24" s="6">
        <v>100634.1</v>
      </c>
      <c r="H24" s="7"/>
      <c r="I24" s="8">
        <v>951.6</v>
      </c>
    </row>
    <row r="25" spans="1:9" x14ac:dyDescent="0.25">
      <c r="A25" s="56" t="s">
        <v>27</v>
      </c>
      <c r="B25" s="15">
        <v>8173</v>
      </c>
      <c r="C25" s="16">
        <v>8083</v>
      </c>
      <c r="D25" s="16"/>
      <c r="E25" s="16">
        <v>90</v>
      </c>
      <c r="F25" s="6">
        <v>67864.399999999994</v>
      </c>
      <c r="G25" s="6">
        <v>67191.8</v>
      </c>
      <c r="H25" s="7"/>
      <c r="I25" s="8">
        <v>672.6</v>
      </c>
    </row>
    <row r="26" spans="1:9" ht="22.5" customHeight="1" x14ac:dyDescent="0.25">
      <c r="A26" s="56" t="s">
        <v>28</v>
      </c>
      <c r="B26" s="15">
        <f>C26+E26</f>
        <v>28445</v>
      </c>
      <c r="C26" s="16">
        <f>28044+D26</f>
        <v>28065</v>
      </c>
      <c r="D26" s="16">
        <v>21</v>
      </c>
      <c r="E26" s="16">
        <v>380</v>
      </c>
      <c r="F26" s="6">
        <f>G26+I26</f>
        <v>35082.399999999994</v>
      </c>
      <c r="G26" s="6">
        <f>34691.2+H26</f>
        <v>34717.199999999997</v>
      </c>
      <c r="H26" s="7">
        <v>26</v>
      </c>
      <c r="I26" s="8">
        <v>365.2</v>
      </c>
    </row>
    <row r="27" spans="1:9" ht="15.75" customHeight="1" x14ac:dyDescent="0.25">
      <c r="A27" s="56" t="s">
        <v>29</v>
      </c>
      <c r="B27" s="15">
        <f>C27+E27</f>
        <v>10422</v>
      </c>
      <c r="C27" s="16">
        <f>10336+D27</f>
        <v>10346</v>
      </c>
      <c r="D27" s="16">
        <v>10</v>
      </c>
      <c r="E27" s="16">
        <v>76</v>
      </c>
      <c r="F27" s="6">
        <f>G27+I27</f>
        <v>23584.3</v>
      </c>
      <c r="G27" s="6">
        <f>23445.3+H27</f>
        <v>23468</v>
      </c>
      <c r="H27" s="7">
        <v>22.7</v>
      </c>
      <c r="I27" s="8">
        <v>116.3</v>
      </c>
    </row>
    <row r="28" spans="1:9" x14ac:dyDescent="0.25">
      <c r="A28" s="56" t="s">
        <v>30</v>
      </c>
      <c r="B28" s="15">
        <v>17</v>
      </c>
      <c r="C28" s="16">
        <v>0</v>
      </c>
      <c r="D28" s="16"/>
      <c r="E28" s="16">
        <v>17</v>
      </c>
      <c r="F28" s="6">
        <v>19.8</v>
      </c>
      <c r="G28" s="6">
        <v>0</v>
      </c>
      <c r="H28" s="7"/>
      <c r="I28" s="8">
        <v>19.8</v>
      </c>
    </row>
    <row r="29" spans="1:9" x14ac:dyDescent="0.25">
      <c r="A29" s="56" t="s">
        <v>31</v>
      </c>
      <c r="B29" s="15">
        <v>47</v>
      </c>
      <c r="C29" s="16">
        <v>0</v>
      </c>
      <c r="D29" s="16"/>
      <c r="E29" s="16">
        <v>47</v>
      </c>
      <c r="F29" s="6">
        <v>79.400000000000006</v>
      </c>
      <c r="G29" s="6">
        <v>0</v>
      </c>
      <c r="H29" s="7"/>
      <c r="I29" s="8">
        <v>79.400000000000006</v>
      </c>
    </row>
    <row r="30" spans="1:9" ht="22.5" customHeight="1" x14ac:dyDescent="0.25">
      <c r="A30" s="56" t="s">
        <v>32</v>
      </c>
      <c r="B30" s="15">
        <v>151</v>
      </c>
      <c r="C30" s="16">
        <v>16</v>
      </c>
      <c r="D30" s="16"/>
      <c r="E30" s="16">
        <v>135</v>
      </c>
      <c r="F30" s="6">
        <v>3190.5</v>
      </c>
      <c r="G30" s="6">
        <v>304.8</v>
      </c>
      <c r="H30" s="7"/>
      <c r="I30" s="8">
        <v>2885.7</v>
      </c>
    </row>
    <row r="31" spans="1:9" ht="57" customHeight="1" x14ac:dyDescent="0.25">
      <c r="A31" s="56" t="s">
        <v>33</v>
      </c>
      <c r="B31" s="15">
        <v>2351</v>
      </c>
      <c r="C31" s="16">
        <v>1948</v>
      </c>
      <c r="D31" s="16"/>
      <c r="E31" s="16">
        <v>403</v>
      </c>
      <c r="F31" s="6">
        <v>16918</v>
      </c>
      <c r="G31" s="6">
        <v>9323.1</v>
      </c>
      <c r="H31" s="7"/>
      <c r="I31" s="8">
        <v>7594.9</v>
      </c>
    </row>
    <row r="32" spans="1:9" x14ac:dyDescent="0.25">
      <c r="A32" s="56" t="s">
        <v>34</v>
      </c>
      <c r="B32" s="15">
        <v>412</v>
      </c>
      <c r="C32" s="16">
        <v>307</v>
      </c>
      <c r="D32" s="16"/>
      <c r="E32" s="16">
        <v>105</v>
      </c>
      <c r="F32" s="6">
        <v>16968.8</v>
      </c>
      <c r="G32" s="6">
        <v>12691.6</v>
      </c>
      <c r="H32" s="7"/>
      <c r="I32" s="8">
        <v>4277.2</v>
      </c>
    </row>
    <row r="33" spans="1:9" x14ac:dyDescent="0.25">
      <c r="A33" s="56" t="s">
        <v>35</v>
      </c>
      <c r="B33" s="15">
        <v>14</v>
      </c>
      <c r="C33" s="16">
        <v>0</v>
      </c>
      <c r="D33" s="16"/>
      <c r="E33" s="16">
        <v>14</v>
      </c>
      <c r="F33" s="6">
        <v>180</v>
      </c>
      <c r="G33" s="6">
        <v>0</v>
      </c>
      <c r="H33" s="7"/>
      <c r="I33" s="8">
        <v>180</v>
      </c>
    </row>
    <row r="34" spans="1:9" ht="22.5" x14ac:dyDescent="0.25">
      <c r="A34" s="56" t="s">
        <v>72</v>
      </c>
      <c r="B34" s="15">
        <v>15755</v>
      </c>
      <c r="C34" s="16">
        <v>15733</v>
      </c>
      <c r="D34" s="16"/>
      <c r="E34" s="16">
        <v>22</v>
      </c>
      <c r="F34" s="6">
        <v>39950</v>
      </c>
      <c r="G34" s="6">
        <v>39894</v>
      </c>
      <c r="H34" s="7"/>
      <c r="I34" s="8">
        <v>56</v>
      </c>
    </row>
    <row r="35" spans="1:9" x14ac:dyDescent="0.25">
      <c r="A35" s="56" t="s">
        <v>37</v>
      </c>
      <c r="B35" s="15">
        <v>1755</v>
      </c>
      <c r="C35" s="16">
        <v>1754</v>
      </c>
      <c r="D35" s="16"/>
      <c r="E35" s="16">
        <v>1</v>
      </c>
      <c r="F35" s="6">
        <v>3999.4</v>
      </c>
      <c r="G35" s="6">
        <v>3997.9</v>
      </c>
      <c r="H35" s="7"/>
      <c r="I35" s="8">
        <v>1.5</v>
      </c>
    </row>
    <row r="36" spans="1:9" ht="15.75" customHeight="1" x14ac:dyDescent="0.25">
      <c r="A36" s="56" t="s">
        <v>73</v>
      </c>
      <c r="B36" s="15">
        <v>73132</v>
      </c>
      <c r="C36" s="16">
        <v>73088</v>
      </c>
      <c r="D36" s="16"/>
      <c r="E36" s="16">
        <v>44</v>
      </c>
      <c r="F36" s="6">
        <v>263510.09999999998</v>
      </c>
      <c r="G36" s="6">
        <v>263401</v>
      </c>
      <c r="H36" s="7"/>
      <c r="I36" s="8">
        <v>109.1</v>
      </c>
    </row>
    <row r="37" spans="1:9" x14ac:dyDescent="0.25">
      <c r="A37" s="56" t="s">
        <v>38</v>
      </c>
      <c r="B37" s="15">
        <v>3831</v>
      </c>
      <c r="C37" s="16">
        <v>3827</v>
      </c>
      <c r="D37" s="16"/>
      <c r="E37" s="16">
        <v>4</v>
      </c>
      <c r="F37" s="6">
        <v>22983.3</v>
      </c>
      <c r="G37" s="6">
        <v>22974.7</v>
      </c>
      <c r="H37" s="7"/>
      <c r="I37" s="8">
        <v>8.6</v>
      </c>
    </row>
    <row r="38" spans="1:9" x14ac:dyDescent="0.25">
      <c r="A38" s="56" t="s">
        <v>39</v>
      </c>
      <c r="B38" s="15">
        <v>34457</v>
      </c>
      <c r="C38" s="16">
        <v>34448</v>
      </c>
      <c r="D38" s="16"/>
      <c r="E38" s="16">
        <v>9</v>
      </c>
      <c r="F38" s="6">
        <v>145056.29999999999</v>
      </c>
      <c r="G38" s="6">
        <v>145034.20000000001</v>
      </c>
      <c r="H38" s="7"/>
      <c r="I38" s="8">
        <v>22.1</v>
      </c>
    </row>
    <row r="39" spans="1:9" x14ac:dyDescent="0.25">
      <c r="A39" s="56" t="s">
        <v>40</v>
      </c>
      <c r="B39" s="15">
        <v>11605</v>
      </c>
      <c r="C39" s="16">
        <v>11602</v>
      </c>
      <c r="D39" s="16"/>
      <c r="E39" s="16">
        <v>3</v>
      </c>
      <c r="F39" s="6">
        <v>31047</v>
      </c>
      <c r="G39" s="6">
        <v>31039.599999999999</v>
      </c>
      <c r="H39" s="7"/>
      <c r="I39" s="8">
        <v>7.4</v>
      </c>
    </row>
    <row r="40" spans="1:9" x14ac:dyDescent="0.25">
      <c r="A40" s="56" t="s">
        <v>36</v>
      </c>
      <c r="B40" s="15">
        <v>23239</v>
      </c>
      <c r="C40" s="16">
        <v>23211</v>
      </c>
      <c r="D40" s="16"/>
      <c r="E40" s="16">
        <v>28</v>
      </c>
      <c r="F40" s="6">
        <v>64423.5</v>
      </c>
      <c r="G40" s="6">
        <v>64352.5</v>
      </c>
      <c r="H40" s="7"/>
      <c r="I40" s="8">
        <v>71</v>
      </c>
    </row>
    <row r="41" spans="1:9" ht="46.5" customHeight="1" x14ac:dyDescent="0.25">
      <c r="A41" s="56" t="s">
        <v>41</v>
      </c>
      <c r="B41" s="15">
        <v>2973</v>
      </c>
      <c r="C41" s="16">
        <v>2973</v>
      </c>
      <c r="D41" s="16"/>
      <c r="E41" s="16">
        <v>0</v>
      </c>
      <c r="F41" s="6">
        <v>15809.1</v>
      </c>
      <c r="G41" s="6">
        <v>15809.1</v>
      </c>
      <c r="H41" s="7"/>
      <c r="I41" s="8">
        <v>0</v>
      </c>
    </row>
    <row r="42" spans="1:9" ht="22.5" customHeight="1" x14ac:dyDescent="0.25">
      <c r="A42" s="55" t="s">
        <v>42</v>
      </c>
      <c r="B42" s="10">
        <f>C42+E42</f>
        <v>18217</v>
      </c>
      <c r="C42" s="11">
        <f>C43+C44+C45+C46</f>
        <v>17508</v>
      </c>
      <c r="D42" s="11">
        <f>D43+D44+D45+D46</f>
        <v>514</v>
      </c>
      <c r="E42" s="11">
        <f>E43+E44+E45+E46</f>
        <v>709</v>
      </c>
      <c r="F42" s="12">
        <f>G42+I42</f>
        <v>1172171.7</v>
      </c>
      <c r="G42" s="12">
        <f>G43+G44+G45+G46</f>
        <v>1125054.5</v>
      </c>
      <c r="H42" s="12">
        <f>H43+H44+H45+H46</f>
        <v>17389.400000000001</v>
      </c>
      <c r="I42" s="14">
        <f>I43+I44+I45+I46</f>
        <v>47117.2</v>
      </c>
    </row>
    <row r="43" spans="1:9" x14ac:dyDescent="0.25">
      <c r="A43" s="56" t="s">
        <v>43</v>
      </c>
      <c r="B43" s="15">
        <f t="shared" ref="B43:B45" si="0">C43+E43</f>
        <v>1740</v>
      </c>
      <c r="C43" s="16">
        <v>1682</v>
      </c>
      <c r="D43" s="16"/>
      <c r="E43" s="16">
        <v>58</v>
      </c>
      <c r="F43" s="6">
        <f t="shared" ref="F43:F45" si="1">G43+I43</f>
        <v>363352.7</v>
      </c>
      <c r="G43" s="6">
        <v>353784.8</v>
      </c>
      <c r="H43" s="7"/>
      <c r="I43" s="8">
        <v>9567.9</v>
      </c>
    </row>
    <row r="44" spans="1:9" x14ac:dyDescent="0.25">
      <c r="A44" s="56" t="s">
        <v>44</v>
      </c>
      <c r="B44" s="15">
        <f t="shared" si="0"/>
        <v>168</v>
      </c>
      <c r="C44" s="16">
        <v>103</v>
      </c>
      <c r="D44" s="16"/>
      <c r="E44" s="16">
        <v>65</v>
      </c>
      <c r="F44" s="6">
        <f t="shared" si="1"/>
        <v>25903.200000000001</v>
      </c>
      <c r="G44" s="6">
        <v>19100.2</v>
      </c>
      <c r="H44" s="7"/>
      <c r="I44" s="8">
        <v>6803</v>
      </c>
    </row>
    <row r="45" spans="1:9" x14ac:dyDescent="0.25">
      <c r="A45" s="56" t="s">
        <v>45</v>
      </c>
      <c r="B45" s="15">
        <f t="shared" si="0"/>
        <v>214</v>
      </c>
      <c r="C45" s="16">
        <v>214</v>
      </c>
      <c r="D45" s="16"/>
      <c r="E45" s="16">
        <v>0</v>
      </c>
      <c r="F45" s="6">
        <f t="shared" si="1"/>
        <v>24598.9</v>
      </c>
      <c r="G45" s="6">
        <v>24598.9</v>
      </c>
      <c r="H45" s="7"/>
      <c r="I45" s="8">
        <v>0</v>
      </c>
    </row>
    <row r="46" spans="1:9" x14ac:dyDescent="0.25">
      <c r="A46" s="56" t="s">
        <v>46</v>
      </c>
      <c r="B46" s="15">
        <f>C46+E46</f>
        <v>16095</v>
      </c>
      <c r="C46" s="16">
        <f>14995+D46</f>
        <v>15509</v>
      </c>
      <c r="D46" s="16">
        <v>514</v>
      </c>
      <c r="E46" s="16">
        <v>586</v>
      </c>
      <c r="F46" s="6">
        <f>G46+I46</f>
        <v>758316.9</v>
      </c>
      <c r="G46" s="6">
        <f>710181.2+H46</f>
        <v>727570.6</v>
      </c>
      <c r="H46" s="7">
        <v>17389.400000000001</v>
      </c>
      <c r="I46" s="8">
        <v>30746.3</v>
      </c>
    </row>
    <row r="47" spans="1:9" ht="22.5" customHeight="1" x14ac:dyDescent="0.25">
      <c r="A47" s="55" t="s">
        <v>47</v>
      </c>
      <c r="B47" s="10">
        <f>B48+B49+B50+B51+B52+B53</f>
        <v>54691</v>
      </c>
      <c r="C47" s="11">
        <f>C48+C49+C50+C51+C52+C53</f>
        <v>52077</v>
      </c>
      <c r="D47" s="11">
        <f>D48+D49+D50+D51+D52+D53</f>
        <v>520</v>
      </c>
      <c r="E47" s="11">
        <f>E48+E49+E50+E51+E52+E53</f>
        <v>2614</v>
      </c>
      <c r="F47" s="12">
        <f>G47+I47</f>
        <v>5350772</v>
      </c>
      <c r="G47" s="12">
        <f>G48+G49+G50+G51+G52+G53</f>
        <v>5009791.3</v>
      </c>
      <c r="H47" s="12">
        <f>H48+H49+H50+H51+H52+H53</f>
        <v>49168.6</v>
      </c>
      <c r="I47" s="14">
        <f>I48+I49+I50+I51+I52+I53</f>
        <v>340980.7</v>
      </c>
    </row>
    <row r="48" spans="1:9" x14ac:dyDescent="0.25">
      <c r="A48" s="56" t="s">
        <v>43</v>
      </c>
      <c r="B48" s="15">
        <f t="shared" ref="B48:B52" si="2">C48+E48</f>
        <v>2869</v>
      </c>
      <c r="C48" s="16">
        <v>2810</v>
      </c>
      <c r="D48" s="16"/>
      <c r="E48" s="16">
        <v>59</v>
      </c>
      <c r="F48" s="6">
        <f t="shared" ref="F48:F52" si="3">G48+I48</f>
        <v>472962.4</v>
      </c>
      <c r="G48" s="6">
        <v>458826.5</v>
      </c>
      <c r="H48" s="7"/>
      <c r="I48" s="8">
        <v>14135.9</v>
      </c>
    </row>
    <row r="49" spans="1:24" ht="22.5" customHeight="1" x14ac:dyDescent="0.25">
      <c r="A49" s="56" t="s">
        <v>48</v>
      </c>
      <c r="B49" s="15">
        <f t="shared" si="2"/>
        <v>381</v>
      </c>
      <c r="C49" s="16">
        <v>367</v>
      </c>
      <c r="D49" s="16"/>
      <c r="E49" s="16">
        <v>14</v>
      </c>
      <c r="F49" s="6">
        <f t="shared" si="3"/>
        <v>90151.8</v>
      </c>
      <c r="G49" s="6">
        <v>86651.3</v>
      </c>
      <c r="H49" s="7"/>
      <c r="I49" s="8">
        <v>3500.5</v>
      </c>
    </row>
    <row r="50" spans="1:24" ht="22.5" customHeight="1" x14ac:dyDescent="0.25">
      <c r="A50" s="56" t="s">
        <v>49</v>
      </c>
      <c r="B50" s="15">
        <f t="shared" si="2"/>
        <v>26</v>
      </c>
      <c r="C50" s="16">
        <v>25</v>
      </c>
      <c r="D50" s="16"/>
      <c r="E50" s="16">
        <v>1</v>
      </c>
      <c r="F50" s="6">
        <f t="shared" si="3"/>
        <v>9540.9</v>
      </c>
      <c r="G50" s="6">
        <v>9189.6</v>
      </c>
      <c r="H50" s="7"/>
      <c r="I50" s="8">
        <v>351.3</v>
      </c>
    </row>
    <row r="51" spans="1:24" ht="22.5" customHeight="1" x14ac:dyDescent="0.25">
      <c r="A51" s="56" t="s">
        <v>50</v>
      </c>
      <c r="B51" s="15">
        <f t="shared" si="2"/>
        <v>0</v>
      </c>
      <c r="C51" s="16">
        <v>0</v>
      </c>
      <c r="D51" s="16"/>
      <c r="E51" s="16">
        <v>0</v>
      </c>
      <c r="F51" s="6">
        <f t="shared" si="3"/>
        <v>0</v>
      </c>
      <c r="G51" s="6">
        <v>0</v>
      </c>
      <c r="H51" s="7"/>
      <c r="I51" s="8">
        <v>0</v>
      </c>
    </row>
    <row r="52" spans="1:24" x14ac:dyDescent="0.25">
      <c r="A52" s="56" t="s">
        <v>51</v>
      </c>
      <c r="B52" s="15">
        <f t="shared" si="2"/>
        <v>64</v>
      </c>
      <c r="C52" s="16">
        <v>59</v>
      </c>
      <c r="D52" s="16"/>
      <c r="E52" s="16">
        <v>5</v>
      </c>
      <c r="F52" s="6">
        <f t="shared" si="3"/>
        <v>23311.399999999998</v>
      </c>
      <c r="G52" s="6">
        <v>22110.3</v>
      </c>
      <c r="H52" s="7"/>
      <c r="I52" s="8">
        <v>1201.0999999999999</v>
      </c>
    </row>
    <row r="53" spans="1:24" ht="15.75" customHeight="1" x14ac:dyDescent="0.25">
      <c r="A53" s="56" t="s">
        <v>52</v>
      </c>
      <c r="B53" s="15">
        <f>C53+E53</f>
        <v>51351</v>
      </c>
      <c r="C53" s="16">
        <f>48296+D53</f>
        <v>48816</v>
      </c>
      <c r="D53" s="16">
        <v>520</v>
      </c>
      <c r="E53" s="16">
        <v>2535</v>
      </c>
      <c r="F53" s="6">
        <f>G53+I53</f>
        <v>4754805.5</v>
      </c>
      <c r="G53" s="6">
        <f>4383845+H53</f>
        <v>4433013.5999999996</v>
      </c>
      <c r="H53" s="7">
        <v>49168.6</v>
      </c>
      <c r="I53" s="8">
        <v>321791.90000000002</v>
      </c>
    </row>
    <row r="54" spans="1:24" ht="21.75" customHeight="1" x14ac:dyDescent="0.25">
      <c r="A54" s="55" t="s">
        <v>74</v>
      </c>
      <c r="B54" s="17" t="s">
        <v>17</v>
      </c>
      <c r="C54" s="18" t="s">
        <v>17</v>
      </c>
      <c r="D54" s="18" t="s">
        <v>17</v>
      </c>
      <c r="E54" s="18" t="s">
        <v>17</v>
      </c>
      <c r="F54" s="12">
        <f>G54+I54</f>
        <v>262293.3</v>
      </c>
      <c r="G54" s="12">
        <f>G55+G56+G57</f>
        <v>250742.2</v>
      </c>
      <c r="H54" s="12">
        <f t="shared" ref="H54:I54" si="4">H55+H56+H57</f>
        <v>0</v>
      </c>
      <c r="I54" s="14">
        <f t="shared" si="4"/>
        <v>11551.099999999999</v>
      </c>
    </row>
    <row r="55" spans="1:24" ht="15" customHeight="1" x14ac:dyDescent="0.25">
      <c r="A55" s="56" t="s">
        <v>75</v>
      </c>
      <c r="B55" s="15">
        <v>1073</v>
      </c>
      <c r="C55" s="16">
        <v>1067</v>
      </c>
      <c r="D55" s="16"/>
      <c r="E55" s="16">
        <v>6</v>
      </c>
      <c r="F55" s="6">
        <v>40162.5</v>
      </c>
      <c r="G55" s="6">
        <v>40024</v>
      </c>
      <c r="H55" s="6"/>
      <c r="I55" s="8">
        <v>138.5</v>
      </c>
    </row>
    <row r="56" spans="1:24" x14ac:dyDescent="0.25">
      <c r="A56" s="56" t="s">
        <v>76</v>
      </c>
      <c r="B56" s="15">
        <f>C56+E56</f>
        <v>1679</v>
      </c>
      <c r="C56" s="16">
        <v>1558</v>
      </c>
      <c r="D56" s="16"/>
      <c r="E56" s="16">
        <v>121</v>
      </c>
      <c r="F56" s="6">
        <f>G56+I56</f>
        <v>180504.9</v>
      </c>
      <c r="G56" s="6">
        <v>169386.1</v>
      </c>
      <c r="H56" s="6"/>
      <c r="I56" s="8">
        <v>11118.8</v>
      </c>
    </row>
    <row r="57" spans="1:24" ht="15.75" thickBot="1" x14ac:dyDescent="0.3">
      <c r="A57" s="57" t="s">
        <v>77</v>
      </c>
      <c r="B57" s="19">
        <f>C57+E57</f>
        <v>823</v>
      </c>
      <c r="C57" s="20">
        <v>816</v>
      </c>
      <c r="D57" s="20"/>
      <c r="E57" s="20">
        <v>7</v>
      </c>
      <c r="F57" s="21">
        <f>G57+I57</f>
        <v>41625.9</v>
      </c>
      <c r="G57" s="21">
        <v>41332.1</v>
      </c>
      <c r="H57" s="21"/>
      <c r="I57" s="22">
        <v>293.8</v>
      </c>
    </row>
    <row r="59" spans="1:24" ht="15.75" thickBot="1" x14ac:dyDescent="0.3">
      <c r="A59" s="3" t="s">
        <v>80</v>
      </c>
    </row>
    <row r="60" spans="1:24" ht="20.25" customHeight="1" x14ac:dyDescent="0.25">
      <c r="A60" s="82" t="s">
        <v>53</v>
      </c>
      <c r="B60" s="23" t="s">
        <v>54</v>
      </c>
      <c r="C60" s="84" t="s">
        <v>55</v>
      </c>
      <c r="D60" s="84"/>
      <c r="E60" s="84" t="s">
        <v>56</v>
      </c>
      <c r="F60" s="84"/>
      <c r="G60" s="84" t="s">
        <v>57</v>
      </c>
      <c r="H60" s="84"/>
      <c r="I60" s="85" t="s">
        <v>58</v>
      </c>
      <c r="J60" s="85"/>
      <c r="K60" s="85" t="s">
        <v>59</v>
      </c>
      <c r="L60" s="85"/>
      <c r="M60" s="85" t="s">
        <v>60</v>
      </c>
      <c r="N60" s="85"/>
      <c r="O60" s="86" t="s">
        <v>87</v>
      </c>
      <c r="P60" s="87"/>
      <c r="Q60" s="80" t="s">
        <v>88</v>
      </c>
      <c r="R60" s="80"/>
      <c r="S60" s="80" t="s">
        <v>89</v>
      </c>
      <c r="T60" s="80"/>
      <c r="U60" s="80" t="s">
        <v>90</v>
      </c>
      <c r="V60" s="80"/>
      <c r="W60" s="80" t="s">
        <v>91</v>
      </c>
      <c r="X60" s="81"/>
    </row>
    <row r="61" spans="1:24" ht="21.75" thickBot="1" x14ac:dyDescent="0.3">
      <c r="A61" s="83"/>
      <c r="B61" s="24" t="s">
        <v>62</v>
      </c>
      <c r="C61" s="25" t="s">
        <v>61</v>
      </c>
      <c r="D61" s="26" t="s">
        <v>62</v>
      </c>
      <c r="E61" s="27" t="s">
        <v>61</v>
      </c>
      <c r="F61" s="26" t="s">
        <v>62</v>
      </c>
      <c r="G61" s="25" t="s">
        <v>61</v>
      </c>
      <c r="H61" s="26" t="s">
        <v>62</v>
      </c>
      <c r="I61" s="28" t="s">
        <v>61</v>
      </c>
      <c r="J61" s="29" t="s">
        <v>62</v>
      </c>
      <c r="K61" s="28" t="s">
        <v>61</v>
      </c>
      <c r="L61" s="29" t="s">
        <v>62</v>
      </c>
      <c r="M61" s="28" t="s">
        <v>61</v>
      </c>
      <c r="N61" s="29" t="s">
        <v>62</v>
      </c>
      <c r="O61" s="28" t="s">
        <v>61</v>
      </c>
      <c r="P61" s="29" t="s">
        <v>62</v>
      </c>
      <c r="Q61" s="28" t="s">
        <v>61</v>
      </c>
      <c r="R61" s="29" t="s">
        <v>62</v>
      </c>
      <c r="S61" s="28" t="s">
        <v>61</v>
      </c>
      <c r="T61" s="29" t="s">
        <v>62</v>
      </c>
      <c r="U61" s="28" t="s">
        <v>61</v>
      </c>
      <c r="V61" s="29" t="s">
        <v>62</v>
      </c>
      <c r="W61" s="28" t="s">
        <v>61</v>
      </c>
      <c r="X61" s="30" t="s">
        <v>62</v>
      </c>
    </row>
    <row r="62" spans="1:24" x14ac:dyDescent="0.25">
      <c r="A62" s="31" t="s">
        <v>81</v>
      </c>
      <c r="B62" s="32">
        <f>D62+H62+F62</f>
        <v>13379531.770000005</v>
      </c>
      <c r="C62" s="33">
        <v>93</v>
      </c>
      <c r="D62" s="32">
        <v>9169303.8699999992</v>
      </c>
      <c r="E62" s="34">
        <v>118</v>
      </c>
      <c r="F62" s="32">
        <v>3696451.5600000056</v>
      </c>
      <c r="G62" s="34">
        <f t="shared" ref="G62:G70" si="5">I62+K62+M62+Q62+S62+U62+W62</f>
        <v>285</v>
      </c>
      <c r="H62" s="32">
        <f t="shared" ref="H62:H70" si="6">J62+L62+N62+R62+T62+V62+X62</f>
        <v>513776.34000000067</v>
      </c>
      <c r="I62" s="35"/>
      <c r="J62" s="36"/>
      <c r="K62" s="35"/>
      <c r="L62" s="36"/>
      <c r="M62" s="35">
        <v>285</v>
      </c>
      <c r="N62" s="36">
        <v>513776.34000000067</v>
      </c>
      <c r="O62" s="36"/>
      <c r="P62" s="36"/>
      <c r="Q62" s="35"/>
      <c r="R62" s="36"/>
      <c r="S62" s="35"/>
      <c r="T62" s="36"/>
      <c r="U62" s="35"/>
      <c r="V62" s="36"/>
      <c r="W62" s="35"/>
      <c r="X62" s="37"/>
    </row>
    <row r="63" spans="1:24" x14ac:dyDescent="0.25">
      <c r="A63" s="38" t="s">
        <v>63</v>
      </c>
      <c r="B63" s="39">
        <f t="shared" ref="B63:B69" si="7">D63+H63+F63</f>
        <v>48660.729999999989</v>
      </c>
      <c r="C63" s="40"/>
      <c r="D63" s="39"/>
      <c r="E63" s="41"/>
      <c r="F63" s="39"/>
      <c r="G63" s="41">
        <f t="shared" si="5"/>
        <v>31</v>
      </c>
      <c r="H63" s="39">
        <f t="shared" si="6"/>
        <v>48660.729999999989</v>
      </c>
      <c r="I63" s="39"/>
      <c r="J63" s="39"/>
      <c r="K63" s="42">
        <v>31</v>
      </c>
      <c r="L63" s="43">
        <v>48660.729999999989</v>
      </c>
      <c r="M63" s="42"/>
      <c r="N63" s="43"/>
      <c r="O63" s="43"/>
      <c r="P63" s="43"/>
      <c r="Q63" s="42"/>
      <c r="R63" s="43"/>
      <c r="S63" s="42"/>
      <c r="T63" s="43"/>
      <c r="U63" s="42"/>
      <c r="V63" s="43"/>
      <c r="W63" s="42"/>
      <c r="X63" s="44"/>
    </row>
    <row r="64" spans="1:24" x14ac:dyDescent="0.25">
      <c r="A64" s="38" t="s">
        <v>64</v>
      </c>
      <c r="B64" s="39">
        <f t="shared" si="7"/>
        <v>1813911.2600000005</v>
      </c>
      <c r="C64" s="40"/>
      <c r="D64" s="39"/>
      <c r="E64" s="41">
        <v>68</v>
      </c>
      <c r="F64" s="39">
        <v>1813911.2600000005</v>
      </c>
      <c r="G64" s="41">
        <f t="shared" si="5"/>
        <v>0</v>
      </c>
      <c r="H64" s="39">
        <f t="shared" si="6"/>
        <v>0</v>
      </c>
      <c r="I64" s="42"/>
      <c r="J64" s="43"/>
      <c r="K64" s="42"/>
      <c r="L64" s="43"/>
      <c r="M64" s="42"/>
      <c r="N64" s="43"/>
      <c r="O64" s="43"/>
      <c r="P64" s="43"/>
      <c r="Q64" s="42"/>
      <c r="R64" s="43"/>
      <c r="S64" s="42"/>
      <c r="T64" s="43"/>
      <c r="U64" s="42"/>
      <c r="V64" s="43"/>
      <c r="W64" s="42"/>
      <c r="X64" s="44"/>
    </row>
    <row r="65" spans="1:24" x14ac:dyDescent="0.25">
      <c r="A65" s="38" t="s">
        <v>65</v>
      </c>
      <c r="B65" s="39">
        <f t="shared" si="7"/>
        <v>3030654.3299999996</v>
      </c>
      <c r="C65" s="40"/>
      <c r="D65" s="39"/>
      <c r="E65" s="41">
        <v>93</v>
      </c>
      <c r="F65" s="39">
        <v>2855746.03</v>
      </c>
      <c r="G65" s="41">
        <f t="shared" si="5"/>
        <v>118</v>
      </c>
      <c r="H65" s="39">
        <f t="shared" si="6"/>
        <v>174908.2999999997</v>
      </c>
      <c r="I65" s="42"/>
      <c r="J65" s="43"/>
      <c r="K65" s="42"/>
      <c r="L65" s="43"/>
      <c r="M65" s="42">
        <v>93</v>
      </c>
      <c r="N65" s="43">
        <v>166373.5499999997</v>
      </c>
      <c r="O65" s="45">
        <f>Q65+S65+U65+W65</f>
        <v>25</v>
      </c>
      <c r="P65" s="43">
        <f>R65+T65+V65+X65</f>
        <v>8534.7500000000018</v>
      </c>
      <c r="Q65" s="42">
        <v>25</v>
      </c>
      <c r="R65" s="43">
        <v>8534.7500000000018</v>
      </c>
      <c r="S65" s="42"/>
      <c r="T65" s="43"/>
      <c r="U65" s="42"/>
      <c r="V65" s="43"/>
      <c r="W65" s="42"/>
      <c r="X65" s="44"/>
    </row>
    <row r="66" spans="1:24" x14ac:dyDescent="0.25">
      <c r="A66" s="38" t="s">
        <v>66</v>
      </c>
      <c r="B66" s="39">
        <f t="shared" si="7"/>
        <v>18781559.819999993</v>
      </c>
      <c r="C66" s="40">
        <v>80</v>
      </c>
      <c r="D66" s="39">
        <v>14076063.4</v>
      </c>
      <c r="E66" s="41">
        <v>154</v>
      </c>
      <c r="F66" s="39">
        <v>4454065.6199999917</v>
      </c>
      <c r="G66" s="41">
        <f t="shared" si="5"/>
        <v>534</v>
      </c>
      <c r="H66" s="39">
        <f t="shared" si="6"/>
        <v>251430.79999999973</v>
      </c>
      <c r="I66" s="42"/>
      <c r="J66" s="43"/>
      <c r="K66" s="42"/>
      <c r="L66" s="43"/>
      <c r="M66" s="42">
        <v>95</v>
      </c>
      <c r="N66" s="43">
        <v>140840.34999999992</v>
      </c>
      <c r="O66" s="45">
        <f t="shared" ref="O66:O70" si="8">Q66+S66+U66+W66</f>
        <v>439</v>
      </c>
      <c r="P66" s="43">
        <f t="shared" ref="P66:P70" si="9">R66+T66+V66+X66</f>
        <v>110590.44999999982</v>
      </c>
      <c r="Q66" s="42">
        <v>228</v>
      </c>
      <c r="R66" s="43">
        <v>77836.919999999896</v>
      </c>
      <c r="S66" s="42">
        <v>211</v>
      </c>
      <c r="T66" s="43">
        <v>32753.529999999922</v>
      </c>
      <c r="U66" s="42"/>
      <c r="V66" s="43"/>
      <c r="W66" s="42"/>
      <c r="X66" s="44"/>
    </row>
    <row r="67" spans="1:24" x14ac:dyDescent="0.25">
      <c r="A67" s="38" t="s">
        <v>82</v>
      </c>
      <c r="B67" s="39">
        <f t="shared" si="7"/>
        <v>27053954.899999999</v>
      </c>
      <c r="C67" s="40">
        <v>347</v>
      </c>
      <c r="D67" s="39">
        <v>25923250.23</v>
      </c>
      <c r="E67" s="41">
        <v>11</v>
      </c>
      <c r="F67" s="39">
        <v>1127767.47</v>
      </c>
      <c r="G67" s="41">
        <f t="shared" si="5"/>
        <v>8</v>
      </c>
      <c r="H67" s="39">
        <f t="shared" si="6"/>
        <v>2937.2</v>
      </c>
      <c r="I67" s="39"/>
      <c r="J67" s="39"/>
      <c r="K67" s="42"/>
      <c r="L67" s="43"/>
      <c r="M67" s="42"/>
      <c r="N67" s="43"/>
      <c r="O67" s="45">
        <f t="shared" si="8"/>
        <v>8</v>
      </c>
      <c r="P67" s="43">
        <f t="shared" si="9"/>
        <v>2937.2</v>
      </c>
      <c r="Q67" s="42">
        <v>8</v>
      </c>
      <c r="R67" s="43">
        <v>2937.2</v>
      </c>
      <c r="S67" s="42"/>
      <c r="T67" s="43"/>
      <c r="U67" s="42"/>
      <c r="V67" s="43"/>
      <c r="W67" s="42"/>
      <c r="X67" s="44"/>
    </row>
    <row r="68" spans="1:24" x14ac:dyDescent="0.25">
      <c r="A68" s="38" t="s">
        <v>83</v>
      </c>
      <c r="B68" s="39">
        <f t="shared" si="7"/>
        <v>3471550.93</v>
      </c>
      <c r="C68" s="40"/>
      <c r="D68" s="39"/>
      <c r="E68" s="41">
        <v>62</v>
      </c>
      <c r="F68" s="39">
        <v>2826023.12</v>
      </c>
      <c r="G68" s="41">
        <f t="shared" si="5"/>
        <v>325</v>
      </c>
      <c r="H68" s="39">
        <f t="shared" si="6"/>
        <v>645527.81000000006</v>
      </c>
      <c r="I68" s="45">
        <v>131</v>
      </c>
      <c r="J68" s="43">
        <v>508891.53</v>
      </c>
      <c r="K68" s="42"/>
      <c r="L68" s="43"/>
      <c r="M68" s="42">
        <v>38</v>
      </c>
      <c r="N68" s="43">
        <v>59701.580000000038</v>
      </c>
      <c r="O68" s="45">
        <f t="shared" si="8"/>
        <v>156</v>
      </c>
      <c r="P68" s="43">
        <f t="shared" si="9"/>
        <v>76934.7</v>
      </c>
      <c r="Q68" s="42"/>
      <c r="R68" s="43"/>
      <c r="S68" s="42">
        <v>156</v>
      </c>
      <c r="T68" s="43">
        <v>76934.7</v>
      </c>
      <c r="U68" s="42"/>
      <c r="V68" s="43"/>
      <c r="W68" s="42"/>
      <c r="X68" s="44"/>
    </row>
    <row r="69" spans="1:24" x14ac:dyDescent="0.25">
      <c r="A69" s="38" t="s">
        <v>84</v>
      </c>
      <c r="B69" s="39">
        <f t="shared" si="7"/>
        <v>1309748.600000008</v>
      </c>
      <c r="C69" s="40"/>
      <c r="D69" s="39"/>
      <c r="E69" s="41"/>
      <c r="F69" s="39"/>
      <c r="G69" s="41">
        <f t="shared" si="5"/>
        <v>1693</v>
      </c>
      <c r="H69" s="39">
        <f t="shared" si="6"/>
        <v>1309748.600000008</v>
      </c>
      <c r="I69" s="43"/>
      <c r="J69" s="43"/>
      <c r="K69" s="42"/>
      <c r="L69" s="43"/>
      <c r="M69" s="42"/>
      <c r="N69" s="43"/>
      <c r="O69" s="45">
        <f t="shared" si="8"/>
        <v>1693</v>
      </c>
      <c r="P69" s="43">
        <f t="shared" si="9"/>
        <v>1309748.600000008</v>
      </c>
      <c r="Q69" s="42"/>
      <c r="R69" s="43"/>
      <c r="S69" s="42"/>
      <c r="T69" s="43"/>
      <c r="U69" s="42">
        <v>1684</v>
      </c>
      <c r="V69" s="43">
        <v>1290148.600000008</v>
      </c>
      <c r="W69" s="42">
        <v>9</v>
      </c>
      <c r="X69" s="44">
        <v>19600</v>
      </c>
    </row>
    <row r="70" spans="1:24" ht="21.75" x14ac:dyDescent="0.25">
      <c r="A70" s="38" t="s">
        <v>85</v>
      </c>
      <c r="B70" s="60">
        <v>615446.86</v>
      </c>
      <c r="C70" s="61"/>
      <c r="D70" s="60"/>
      <c r="E70" s="61">
        <v>8</v>
      </c>
      <c r="F70" s="60">
        <v>615446.86</v>
      </c>
      <c r="G70" s="61">
        <f t="shared" si="5"/>
        <v>0</v>
      </c>
      <c r="H70" s="60">
        <f t="shared" si="6"/>
        <v>0</v>
      </c>
      <c r="I70" s="62"/>
      <c r="J70" s="62"/>
      <c r="K70" s="63"/>
      <c r="L70" s="62"/>
      <c r="M70" s="63"/>
      <c r="N70" s="62"/>
      <c r="O70" s="45">
        <f t="shared" si="8"/>
        <v>0</v>
      </c>
      <c r="P70" s="43">
        <f t="shared" si="9"/>
        <v>0</v>
      </c>
      <c r="Q70" s="63"/>
      <c r="R70" s="62"/>
      <c r="S70" s="63"/>
      <c r="T70" s="62"/>
      <c r="U70" s="63"/>
      <c r="V70" s="62"/>
      <c r="W70" s="63"/>
      <c r="X70" s="64"/>
    </row>
    <row r="71" spans="1:24" ht="15.75" thickBot="1" x14ac:dyDescent="0.3">
      <c r="A71" s="46" t="s">
        <v>54</v>
      </c>
      <c r="B71" s="47">
        <f t="shared" ref="B71:X71" si="10">SUM(B62:B70)</f>
        <v>69505019.200000003</v>
      </c>
      <c r="C71" s="48">
        <f t="shared" si="10"/>
        <v>520</v>
      </c>
      <c r="D71" s="47">
        <f t="shared" si="10"/>
        <v>49168617.5</v>
      </c>
      <c r="E71" s="48">
        <f t="shared" si="10"/>
        <v>514</v>
      </c>
      <c r="F71" s="47">
        <f t="shared" si="10"/>
        <v>17389411.919999998</v>
      </c>
      <c r="G71" s="48">
        <f t="shared" si="10"/>
        <v>2994</v>
      </c>
      <c r="H71" s="47">
        <f t="shared" si="10"/>
        <v>2946989.7800000082</v>
      </c>
      <c r="I71" s="48">
        <f t="shared" si="10"/>
        <v>131</v>
      </c>
      <c r="J71" s="47">
        <f t="shared" si="10"/>
        <v>508891.53</v>
      </c>
      <c r="K71" s="48">
        <f t="shared" si="10"/>
        <v>31</v>
      </c>
      <c r="L71" s="47">
        <f t="shared" si="10"/>
        <v>48660.729999999989</v>
      </c>
      <c r="M71" s="48">
        <f t="shared" si="10"/>
        <v>511</v>
      </c>
      <c r="N71" s="47">
        <f t="shared" si="10"/>
        <v>880691.8200000003</v>
      </c>
      <c r="O71" s="48">
        <f t="shared" si="10"/>
        <v>2321</v>
      </c>
      <c r="P71" s="47">
        <f t="shared" si="10"/>
        <v>1508745.7000000079</v>
      </c>
      <c r="Q71" s="48">
        <f t="shared" si="10"/>
        <v>261</v>
      </c>
      <c r="R71" s="47">
        <f t="shared" si="10"/>
        <v>89308.869999999893</v>
      </c>
      <c r="S71" s="48">
        <f t="shared" si="10"/>
        <v>367</v>
      </c>
      <c r="T71" s="47">
        <f t="shared" si="10"/>
        <v>109688.22999999992</v>
      </c>
      <c r="U71" s="48">
        <f t="shared" si="10"/>
        <v>1684</v>
      </c>
      <c r="V71" s="47">
        <f t="shared" si="10"/>
        <v>1290148.600000008</v>
      </c>
      <c r="W71" s="48">
        <f t="shared" si="10"/>
        <v>9</v>
      </c>
      <c r="X71" s="49">
        <f t="shared" si="10"/>
        <v>19600</v>
      </c>
    </row>
  </sheetData>
  <mergeCells count="21">
    <mergeCell ref="W60:X60"/>
    <mergeCell ref="G8:I8"/>
    <mergeCell ref="A60:A61"/>
    <mergeCell ref="C60:D60"/>
    <mergeCell ref="E60:F60"/>
    <mergeCell ref="G60:H60"/>
    <mergeCell ref="I60:J60"/>
    <mergeCell ref="O60:P60"/>
    <mergeCell ref="K60:L60"/>
    <mergeCell ref="M60:N60"/>
    <mergeCell ref="Q60:R60"/>
    <mergeCell ref="S60:T60"/>
    <mergeCell ref="U60:V60"/>
    <mergeCell ref="A4:I4"/>
    <mergeCell ref="A6:A9"/>
    <mergeCell ref="B6:I6"/>
    <mergeCell ref="B7:E7"/>
    <mergeCell ref="F7:I7"/>
    <mergeCell ref="B8:B9"/>
    <mergeCell ref="C8:E8"/>
    <mergeCell ref="F8:F9"/>
  </mergeCells>
  <pageMargins left="0.31496062992125984" right="0.11811023622047245" top="0.35433070866141736" bottom="0.15748031496062992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Онермаа Монгуш</dc:creator>
  <cp:lastModifiedBy>Онермаа Монгуш</cp:lastModifiedBy>
  <cp:lastPrinted>2026-01-29T02:05:50Z</cp:lastPrinted>
  <dcterms:created xsi:type="dcterms:W3CDTF">2026-01-28T10:52:04Z</dcterms:created>
  <dcterms:modified xsi:type="dcterms:W3CDTF">2026-01-29T10:24:45Z</dcterms:modified>
</cp:coreProperties>
</file>